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0" yWindow="-15" windowWidth="11805" windowHeight="6525" firstSheet="1" activeTab="2"/>
  </bookViews>
  <sheets>
    <sheet name="Лист17" sheetId="1" r:id="rId1"/>
    <sheet name="Лист2" sheetId="4" r:id="rId2"/>
    <sheet name="Лист1" sheetId="3" r:id="rId3"/>
  </sheets>
  <calcPr calcId="114210"/>
</workbook>
</file>

<file path=xl/calcChain.xml><?xml version="1.0" encoding="utf-8"?>
<calcChain xmlns="http://schemas.openxmlformats.org/spreadsheetml/2006/main">
  <c r="E345" i="4"/>
  <c r="F345"/>
  <c r="F348"/>
  <c r="F347"/>
  <c r="D345"/>
  <c r="E226"/>
  <c r="E24"/>
  <c r="E36"/>
  <c r="E49"/>
  <c r="E61"/>
  <c r="E85"/>
  <c r="E130"/>
  <c r="E138"/>
  <c r="E154"/>
  <c r="E164"/>
  <c r="E176"/>
  <c r="E223"/>
  <c r="E234"/>
  <c r="E252"/>
  <c r="E260"/>
  <c r="E280"/>
  <c r="E303"/>
  <c r="E315"/>
  <c r="E352"/>
  <c r="E351"/>
  <c r="E350"/>
  <c r="E229"/>
  <c r="E270"/>
  <c r="E290"/>
  <c r="E337"/>
  <c r="E342"/>
  <c r="E361"/>
  <c r="E358"/>
  <c r="E7"/>
  <c r="D164"/>
  <c r="D215"/>
  <c r="D223"/>
  <c r="D226"/>
  <c r="D229"/>
  <c r="D252"/>
  <c r="D290"/>
  <c r="D342"/>
  <c r="D7"/>
  <c r="F362"/>
  <c r="F361"/>
  <c r="D361"/>
  <c r="E44"/>
  <c r="E200"/>
  <c r="E311"/>
  <c r="E100"/>
  <c r="E112"/>
  <c r="E121"/>
  <c r="E185"/>
  <c r="E206"/>
  <c r="E205"/>
  <c r="E215"/>
  <c r="E308"/>
  <c r="E307"/>
  <c r="D260"/>
  <c r="D270"/>
  <c r="D303"/>
  <c r="D315"/>
  <c r="D121"/>
  <c r="D112"/>
  <c r="D200"/>
  <c r="D100"/>
  <c r="D16"/>
  <c r="D36"/>
  <c r="D44"/>
  <c r="D49"/>
  <c r="D61"/>
  <c r="D185"/>
  <c r="D280"/>
  <c r="D352"/>
  <c r="D351"/>
  <c r="D350"/>
  <c r="D365"/>
  <c r="F208"/>
  <c r="F207"/>
  <c r="F206"/>
  <c r="F205"/>
  <c r="D205"/>
  <c r="D206"/>
  <c r="D176"/>
  <c r="F39"/>
  <c r="F37"/>
  <c r="F36"/>
  <c r="F93" i="3"/>
  <c r="E86"/>
  <c r="D86"/>
  <c r="F86"/>
  <c r="D24" i="4"/>
  <c r="F343"/>
  <c r="F342"/>
  <c r="E9"/>
  <c r="E16"/>
  <c r="D154"/>
  <c r="F359"/>
  <c r="F358"/>
  <c r="D358"/>
  <c r="D113"/>
  <c r="E113"/>
  <c r="F17"/>
  <c r="F18"/>
  <c r="F16"/>
  <c r="F107" i="3"/>
  <c r="F215" i="4"/>
  <c r="F105" i="3"/>
  <c r="F87"/>
  <c r="F94"/>
  <c r="F95"/>
  <c r="F84"/>
  <c r="F23"/>
  <c r="F24"/>
  <c r="F25"/>
  <c r="F26"/>
  <c r="F27"/>
  <c r="F52"/>
  <c r="F56"/>
  <c r="F64"/>
  <c r="F68"/>
  <c r="F76"/>
  <c r="F79"/>
  <c r="F80"/>
  <c r="F49"/>
  <c r="F21"/>
  <c r="E21"/>
  <c r="D21"/>
  <c r="F290" i="4"/>
  <c r="D274"/>
  <c r="E172"/>
  <c r="E33"/>
  <c r="E32"/>
  <c r="E89"/>
  <c r="D9"/>
  <c r="D355"/>
  <c r="F355"/>
  <c r="E355"/>
  <c r="F346"/>
  <c r="E257"/>
  <c r="E366"/>
  <c r="E365"/>
  <c r="D307"/>
  <c r="D311"/>
  <c r="D337"/>
  <c r="F258"/>
  <c r="F257"/>
  <c r="D257"/>
  <c r="E274"/>
  <c r="F274"/>
  <c r="F278"/>
  <c r="F277"/>
  <c r="F276"/>
  <c r="F268"/>
  <c r="F22"/>
  <c r="F21"/>
  <c r="E20"/>
  <c r="E94"/>
  <c r="E148"/>
  <c r="E160"/>
  <c r="E242"/>
  <c r="E240"/>
  <c r="E248"/>
  <c r="D89"/>
  <c r="D138"/>
  <c r="D148"/>
  <c r="D248"/>
  <c r="D33"/>
  <c r="D32"/>
  <c r="D85"/>
  <c r="D125"/>
  <c r="D130"/>
  <c r="D160"/>
  <c r="D172"/>
  <c r="D234"/>
  <c r="D242"/>
  <c r="D240"/>
  <c r="D20"/>
  <c r="F20"/>
  <c r="F104" i="3"/>
  <c r="F103"/>
  <c r="E67" i="4"/>
  <c r="F335"/>
  <c r="F250"/>
  <c r="F249"/>
  <c r="F248"/>
  <c r="F170"/>
  <c r="E101"/>
  <c r="E62"/>
  <c r="E63"/>
  <c r="F315"/>
  <c r="F329"/>
  <c r="F266"/>
  <c r="F169"/>
  <c r="F83"/>
  <c r="F224"/>
  <c r="F223"/>
  <c r="F161"/>
  <c r="F160"/>
  <c r="D62"/>
  <c r="D63"/>
  <c r="F82"/>
  <c r="F58"/>
  <c r="F254"/>
  <c r="F255"/>
  <c r="F252"/>
  <c r="D282"/>
  <c r="D281"/>
  <c r="F285"/>
  <c r="F227"/>
  <c r="F226"/>
  <c r="E216"/>
  <c r="D216"/>
  <c r="F216"/>
  <c r="F303"/>
  <c r="F307"/>
  <c r="E330"/>
  <c r="F337"/>
  <c r="F220"/>
  <c r="F106"/>
  <c r="F95"/>
  <c r="F331"/>
  <c r="F332"/>
  <c r="F333"/>
  <c r="F330"/>
  <c r="F334"/>
  <c r="D330"/>
  <c r="F121"/>
  <c r="D126"/>
  <c r="F126"/>
  <c r="F128"/>
  <c r="F125"/>
  <c r="D149"/>
  <c r="D150"/>
  <c r="F242"/>
  <c r="F240"/>
  <c r="F260"/>
  <c r="F238"/>
  <c r="F234"/>
  <c r="F78"/>
  <c r="F65"/>
  <c r="F66"/>
  <c r="F68"/>
  <c r="F69"/>
  <c r="F70"/>
  <c r="F71"/>
  <c r="F79"/>
  <c r="F80"/>
  <c r="D67"/>
  <c r="F51"/>
  <c r="F52"/>
  <c r="F53"/>
  <c r="F59"/>
  <c r="F49"/>
  <c r="F108" i="3"/>
  <c r="E19"/>
  <c r="D19"/>
  <c r="F55"/>
  <c r="F75"/>
  <c r="F47"/>
  <c r="F67"/>
  <c r="F51"/>
  <c r="F48"/>
  <c r="F63"/>
  <c r="F19"/>
  <c r="D90" i="4"/>
  <c r="E292"/>
  <c r="E291"/>
  <c r="D292"/>
  <c r="D291"/>
  <c r="E155"/>
  <c r="D155"/>
  <c r="F155"/>
  <c r="E253"/>
  <c r="D253"/>
  <c r="F151"/>
  <c r="F148"/>
  <c r="F272"/>
  <c r="F270"/>
  <c r="E271"/>
  <c r="D271"/>
  <c r="F265"/>
  <c r="F267"/>
  <c r="F166"/>
  <c r="F167"/>
  <c r="F165"/>
  <c r="F168"/>
  <c r="F141"/>
  <c r="F142"/>
  <c r="F143"/>
  <c r="F138"/>
  <c r="D101"/>
  <c r="D165"/>
  <c r="D201"/>
  <c r="D308"/>
  <c r="D319"/>
  <c r="F319"/>
  <c r="F318"/>
  <c r="D366"/>
  <c r="F366"/>
  <c r="F365"/>
  <c r="F156"/>
  <c r="F157"/>
  <c r="F158"/>
  <c r="F231"/>
  <c r="F230"/>
  <c r="F232"/>
  <c r="F229"/>
  <c r="F123"/>
  <c r="F301"/>
  <c r="F300"/>
  <c r="E230"/>
  <c r="D230"/>
  <c r="F283"/>
  <c r="F286"/>
  <c r="F287"/>
  <c r="F288"/>
  <c r="F280"/>
  <c r="E150"/>
  <c r="E165"/>
  <c r="F12"/>
  <c r="F29"/>
  <c r="F219"/>
  <c r="F104"/>
  <c r="D140"/>
  <c r="D139"/>
  <c r="F139"/>
  <c r="D312"/>
  <c r="F312"/>
  <c r="F298"/>
  <c r="F178"/>
  <c r="F179"/>
  <c r="F176"/>
  <c r="F177"/>
  <c r="D177"/>
  <c r="F132"/>
  <c r="F130"/>
  <c r="E131"/>
  <c r="D131"/>
  <c r="F109"/>
  <c r="F27"/>
  <c r="F30"/>
  <c r="F13"/>
  <c r="F14"/>
  <c r="E149"/>
  <c r="F339"/>
  <c r="F338"/>
  <c r="F340"/>
  <c r="F305"/>
  <c r="F304"/>
  <c r="E90"/>
  <c r="F367"/>
  <c r="F368"/>
  <c r="F217"/>
  <c r="F218"/>
  <c r="F221"/>
  <c r="F103"/>
  <c r="F105"/>
  <c r="F107"/>
  <c r="F108"/>
  <c r="F110"/>
  <c r="D322"/>
  <c r="F313"/>
  <c r="F311"/>
  <c r="E236"/>
  <c r="E235"/>
  <c r="D236"/>
  <c r="F236"/>
  <c r="F235"/>
  <c r="D235"/>
  <c r="E177"/>
  <c r="E304"/>
  <c r="D304"/>
  <c r="F320"/>
  <c r="F325"/>
  <c r="F328"/>
  <c r="E338"/>
  <c r="D338"/>
  <c r="F323"/>
  <c r="F324"/>
  <c r="F202"/>
  <c r="F203"/>
  <c r="E201"/>
  <c r="E173"/>
  <c r="F173"/>
  <c r="E281"/>
  <c r="D122"/>
  <c r="E122"/>
  <c r="F122"/>
  <c r="F275"/>
  <c r="F87"/>
  <c r="F86"/>
  <c r="E86"/>
  <c r="D86"/>
  <c r="D11"/>
  <c r="D10"/>
  <c r="E11"/>
  <c r="E10"/>
  <c r="F34"/>
  <c r="F33"/>
  <c r="F32"/>
  <c r="F47"/>
  <c r="F44"/>
  <c r="F91"/>
  <c r="F92"/>
  <c r="F89"/>
  <c r="F90"/>
  <c r="F114"/>
  <c r="F119"/>
  <c r="F112"/>
  <c r="F174"/>
  <c r="F172"/>
  <c r="F197"/>
  <c r="F198"/>
  <c r="F28" i="3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96"/>
  <c r="F97"/>
  <c r="F98"/>
  <c r="F99"/>
  <c r="F100"/>
  <c r="F101"/>
  <c r="F102"/>
  <c r="F88"/>
  <c r="F89"/>
  <c r="F90"/>
  <c r="F91"/>
  <c r="F92"/>
  <c r="F309" i="4"/>
  <c r="F77" i="3"/>
  <c r="F78"/>
  <c r="E318" i="4"/>
  <c r="E46"/>
  <c r="E45"/>
  <c r="D46"/>
  <c r="D45"/>
  <c r="F57" i="3"/>
  <c r="F58"/>
  <c r="F59"/>
  <c r="F60"/>
  <c r="F61"/>
  <c r="F62"/>
  <c r="D64" i="4"/>
  <c r="F64"/>
  <c r="D50"/>
  <c r="F50"/>
  <c r="F237"/>
  <c r="F145"/>
  <c r="E26"/>
  <c r="D26"/>
  <c r="F28"/>
  <c r="E25"/>
  <c r="D25"/>
  <c r="F25"/>
  <c r="F82" i="3"/>
  <c r="E196" i="4"/>
  <c r="D196"/>
  <c r="F196"/>
  <c r="F65" i="3"/>
  <c r="F66"/>
  <c r="F113" i="4"/>
  <c r="F353"/>
  <c r="F243"/>
  <c r="F111" i="3"/>
  <c r="F110"/>
  <c r="F109"/>
  <c r="F74"/>
  <c r="F73"/>
  <c r="F72"/>
  <c r="F71"/>
  <c r="F70"/>
  <c r="F69"/>
  <c r="F46" i="4"/>
  <c r="F45"/>
  <c r="F131"/>
  <c r="D318"/>
  <c r="F140"/>
  <c r="F100"/>
  <c r="F101"/>
  <c r="F67"/>
  <c r="F85"/>
  <c r="F253"/>
  <c r="F352"/>
  <c r="F271"/>
  <c r="F322"/>
  <c r="F308"/>
  <c r="F282"/>
  <c r="F281"/>
  <c r="F185"/>
  <c r="F200"/>
  <c r="F201"/>
  <c r="F164"/>
  <c r="F154"/>
  <c r="F26"/>
  <c r="F292"/>
  <c r="F291"/>
  <c r="F61"/>
  <c r="F62"/>
  <c r="F63"/>
  <c r="F24"/>
  <c r="F10"/>
  <c r="F11"/>
  <c r="F9"/>
  <c r="F351"/>
  <c r="F350"/>
  <c r="D146" i="3"/>
  <c r="D145"/>
  <c r="D144"/>
  <c r="D143"/>
  <c r="E146"/>
  <c r="E145"/>
  <c r="E144"/>
  <c r="E143"/>
  <c r="E150"/>
  <c r="E149"/>
  <c r="E148"/>
  <c r="E147"/>
  <c r="E141"/>
  <c r="E131"/>
  <c r="E129"/>
  <c r="F7" i="4"/>
  <c r="D150" i="3"/>
  <c r="D149"/>
  <c r="D148"/>
  <c r="D147"/>
  <c r="D141"/>
  <c r="D131"/>
  <c r="D129"/>
  <c r="D370" i="4"/>
  <c r="E370"/>
</calcChain>
</file>

<file path=xl/sharedStrings.xml><?xml version="1.0" encoding="utf-8"?>
<sst xmlns="http://schemas.openxmlformats.org/spreadsheetml/2006/main" count="636" uniqueCount="348">
  <si>
    <t>4</t>
  </si>
  <si>
    <t>Неисполненные</t>
  </si>
  <si>
    <t>назначения</t>
  </si>
  <si>
    <t>КОДЫ</t>
  </si>
  <si>
    <t xml:space="preserve"> Наименование показателя</t>
  </si>
  <si>
    <t>в том числе:</t>
  </si>
  <si>
    <t xml:space="preserve">Код расхода </t>
  </si>
  <si>
    <t>Расходы бюджета - всего</t>
  </si>
  <si>
    <t>Код</t>
  </si>
  <si>
    <t>стро-</t>
  </si>
  <si>
    <t>ки</t>
  </si>
  <si>
    <t>200</t>
  </si>
  <si>
    <t>х</t>
  </si>
  <si>
    <t>Результат исполнения бюджета (дефицит / профицит)</t>
  </si>
  <si>
    <t>по ППП, ФКР</t>
  </si>
  <si>
    <t>КЦСР, КВР, ЭКР</t>
  </si>
  <si>
    <t>0503117</t>
  </si>
  <si>
    <t xml:space="preserve">              Форма 0503117  с.2</t>
  </si>
  <si>
    <t>Исполнено</t>
  </si>
  <si>
    <t xml:space="preserve"> 2. Расходы бюджета</t>
  </si>
  <si>
    <t>5</t>
  </si>
  <si>
    <t>6</t>
  </si>
  <si>
    <t>бюджетные</t>
  </si>
  <si>
    <t>Утвержденные</t>
  </si>
  <si>
    <t>2100000</t>
  </si>
  <si>
    <t>2000000</t>
  </si>
  <si>
    <t>2200000</t>
  </si>
  <si>
    <t>3400000</t>
  </si>
  <si>
    <t>2230000</t>
  </si>
  <si>
    <t>2220000</t>
  </si>
  <si>
    <t>2600000</t>
  </si>
  <si>
    <t xml:space="preserve">         ОТЧЁТ ОБ ИСПОЛНЕНИИ БЮДЖЕТА</t>
  </si>
  <si>
    <t xml:space="preserve">             Дата</t>
  </si>
  <si>
    <t xml:space="preserve">Наименование органа, организующего </t>
  </si>
  <si>
    <r>
      <t xml:space="preserve">исполнение бюджета   </t>
    </r>
    <r>
      <rPr>
        <u/>
        <sz val="8"/>
        <rFont val="Arial Cyr"/>
        <charset val="204"/>
      </rPr>
      <t>Администрация Мангутского сельского поселения</t>
    </r>
  </si>
  <si>
    <t xml:space="preserve">          по ОКПО</t>
  </si>
  <si>
    <t>04204596</t>
  </si>
  <si>
    <t>Наименование публично-правового образования   ________________________________________________________________________________________________________________________</t>
  </si>
  <si>
    <t xml:space="preserve">        по ОКАТО</t>
  </si>
  <si>
    <t>52236822000</t>
  </si>
  <si>
    <t>Периодичность:  месячная</t>
  </si>
  <si>
    <t xml:space="preserve">Единица измерения:  руб </t>
  </si>
  <si>
    <t>383</t>
  </si>
  <si>
    <t>1. Доходы бюджета</t>
  </si>
  <si>
    <t xml:space="preserve">Утвержденные </t>
  </si>
  <si>
    <t xml:space="preserve">Неисполненные </t>
  </si>
  <si>
    <t>Код дохода по КД</t>
  </si>
  <si>
    <t>Доходы бюджета - всего</t>
  </si>
  <si>
    <t>010</t>
  </si>
  <si>
    <t>020</t>
  </si>
  <si>
    <t>собственные, всего:</t>
  </si>
  <si>
    <t>030</t>
  </si>
  <si>
    <t>18210102010011000</t>
  </si>
  <si>
    <t>040</t>
  </si>
  <si>
    <t>110</t>
  </si>
  <si>
    <t>050</t>
  </si>
  <si>
    <t>0,00</t>
  </si>
  <si>
    <t>060</t>
  </si>
  <si>
    <t>070</t>
  </si>
  <si>
    <t>10010302250010000</t>
  </si>
  <si>
    <t>090</t>
  </si>
  <si>
    <t>282014,98</t>
  </si>
  <si>
    <t>308931,54</t>
  </si>
  <si>
    <t>10010302260010000</t>
  </si>
  <si>
    <t>100</t>
  </si>
  <si>
    <t>-15517,93</t>
  </si>
  <si>
    <t>18210503010011000</t>
  </si>
  <si>
    <t>18210601030101000</t>
  </si>
  <si>
    <t>14100,00</t>
  </si>
  <si>
    <t>398,84</t>
  </si>
  <si>
    <t>18210601030102100</t>
  </si>
  <si>
    <t>10,00</t>
  </si>
  <si>
    <t>18210601030104000</t>
  </si>
  <si>
    <t>1,00</t>
  </si>
  <si>
    <t>18210606033101000</t>
  </si>
  <si>
    <t>10000,00</t>
  </si>
  <si>
    <t>2272,00</t>
  </si>
  <si>
    <t>18210606033102000</t>
  </si>
  <si>
    <t>18210606043101000</t>
  </si>
  <si>
    <t>18210606043102000</t>
  </si>
  <si>
    <t>330,38</t>
  </si>
  <si>
    <t>18210606043102100</t>
  </si>
  <si>
    <t>7,00</t>
  </si>
  <si>
    <t>61010804020014000</t>
  </si>
  <si>
    <t>7000,00</t>
  </si>
  <si>
    <t>130</t>
  </si>
  <si>
    <t>120</t>
  </si>
  <si>
    <t>61011105035100000</t>
  </si>
  <si>
    <t>140</t>
  </si>
  <si>
    <t>61011105025100000</t>
  </si>
  <si>
    <t>61011406013100000</t>
  </si>
  <si>
    <t>230</t>
  </si>
  <si>
    <t>430</t>
  </si>
  <si>
    <t>267,13</t>
  </si>
  <si>
    <t>61011402053100000</t>
  </si>
  <si>
    <t>240</t>
  </si>
  <si>
    <t>410</t>
  </si>
  <si>
    <t>20460,00</t>
  </si>
  <si>
    <t>Безвозмездные,всего:</t>
  </si>
  <si>
    <t>151</t>
  </si>
  <si>
    <t>170</t>
  </si>
  <si>
    <t>180</t>
  </si>
  <si>
    <t>61020204999106209</t>
  </si>
  <si>
    <t>270</t>
  </si>
  <si>
    <t>61020204999100000</t>
  </si>
  <si>
    <t>330</t>
  </si>
  <si>
    <t>91000,00</t>
  </si>
  <si>
    <t>61020204999106204</t>
  </si>
  <si>
    <t>340</t>
  </si>
  <si>
    <t>56600,00</t>
  </si>
  <si>
    <t>350</t>
  </si>
  <si>
    <t>52000,00</t>
  </si>
  <si>
    <t xml:space="preserve">                </t>
  </si>
  <si>
    <t xml:space="preserve">                        Форма 0503117  с.3</t>
  </si>
  <si>
    <t xml:space="preserve">                                  3. Источники финансирования дефицитов бюджетов</t>
  </si>
  <si>
    <t>Код источника</t>
  </si>
  <si>
    <t>финансирования</t>
  </si>
  <si>
    <t>по КИВФ, КИВнФ</t>
  </si>
  <si>
    <t>Источники финансирования дефицита бюджетов - всего</t>
  </si>
  <si>
    <t>500</t>
  </si>
  <si>
    <t>Х</t>
  </si>
  <si>
    <t xml:space="preserve">      в том числе:</t>
  </si>
  <si>
    <t>источники внутреннего финансирования бюджетов</t>
  </si>
  <si>
    <t>520</t>
  </si>
  <si>
    <t xml:space="preserve">       из них:</t>
  </si>
  <si>
    <t>Источники внешнего финансирования бюджетов</t>
  </si>
  <si>
    <t>620</t>
  </si>
  <si>
    <t>из них</t>
  </si>
  <si>
    <t>Изменение остатков средств на счетах по учету средств бюджета</t>
  </si>
  <si>
    <t>700</t>
  </si>
  <si>
    <t>04001050000000000000</t>
  </si>
  <si>
    <t>Увеличение остатков средств бюджетов</t>
  </si>
  <si>
    <t>710</t>
  </si>
  <si>
    <t>04001050000000000500</t>
  </si>
  <si>
    <t>Увеличение прочих остатков средств бюджетов</t>
  </si>
  <si>
    <t>720</t>
  </si>
  <si>
    <t>04001050200000000500</t>
  </si>
  <si>
    <t>Увеличение прочих остатков денежных средств бюджетов</t>
  </si>
  <si>
    <t>730</t>
  </si>
  <si>
    <t>04001050201000000510</t>
  </si>
  <si>
    <t>Увеличение прочих остатков денежных средств бюджетов поселений</t>
  </si>
  <si>
    <t>740</t>
  </si>
  <si>
    <t>04001050201100000510</t>
  </si>
  <si>
    <t>Уменьшение остатков средств бюджетов</t>
  </si>
  <si>
    <t>750</t>
  </si>
  <si>
    <t>04001050000000000600</t>
  </si>
  <si>
    <t>Уменьшение прочих остатков средств бюджетов</t>
  </si>
  <si>
    <t>760</t>
  </si>
  <si>
    <t>04001050200000000600</t>
  </si>
  <si>
    <t>Уменьшение прочих остатковденежных средств бюджетов</t>
  </si>
  <si>
    <t>770</t>
  </si>
  <si>
    <t>04001050201000000610</t>
  </si>
  <si>
    <t>Уменьшение прочих остатков денежных средств бюджетов поселений</t>
  </si>
  <si>
    <t xml:space="preserve"> Руководитель     __________________            _________________________</t>
  </si>
  <si>
    <t xml:space="preserve">                                            (подпись)                      (расшифровка подписи)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</si>
  <si>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</si>
  <si>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</si>
  <si>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 xml:space="preserve">Н.К. Гоферберг </t>
  </si>
  <si>
    <t xml:space="preserve">                                       (подпись)                (расшифровка подписи)</t>
  </si>
  <si>
    <t>В.М.Юрков</t>
  </si>
  <si>
    <t>610 01 02 1110120980 121</t>
  </si>
  <si>
    <t>2110199</t>
  </si>
  <si>
    <t>2130199</t>
  </si>
  <si>
    <t>610 01 04 1110120980 121</t>
  </si>
  <si>
    <t>610 01 04 1110120980 244</t>
  </si>
  <si>
    <t>2210199</t>
  </si>
  <si>
    <t>2230102</t>
  </si>
  <si>
    <t>2230199</t>
  </si>
  <si>
    <t>2250199</t>
  </si>
  <si>
    <t>2260199</t>
  </si>
  <si>
    <t>610 05 03 111 0820120 244</t>
  </si>
  <si>
    <t>2230101</t>
  </si>
  <si>
    <t>610 08 01 1110320010 244</t>
  </si>
  <si>
    <t>2220111</t>
  </si>
  <si>
    <t>2230113</t>
  </si>
  <si>
    <t>610 02 03 1110151182 121</t>
  </si>
  <si>
    <t>610 05 02 1111018110 244</t>
  </si>
  <si>
    <t>610 01 04 1110120980 242</t>
  </si>
  <si>
    <t>610 0113 1110220020 851</t>
  </si>
  <si>
    <t>18210606033104000</t>
  </si>
  <si>
    <t>610 0113 1110220020 244</t>
  </si>
  <si>
    <t>610 01 04 1110120030 242</t>
  </si>
  <si>
    <t>610 01 04 1110120980 129</t>
  </si>
  <si>
    <t>610 01 02 1110120980 129</t>
  </si>
  <si>
    <t>610 11 02 1110520010 244</t>
  </si>
  <si>
    <t>61010804020010000</t>
  </si>
  <si>
    <t>61020215001100000</t>
  </si>
  <si>
    <t>610 02 03 1110151182 129</t>
  </si>
  <si>
    <t>610 05 03 1110820020 244</t>
  </si>
  <si>
    <t>610 0401 1110620030</t>
  </si>
  <si>
    <t>,</t>
  </si>
  <si>
    <t>61020240014100000</t>
  </si>
  <si>
    <t>18073,29</t>
  </si>
  <si>
    <t>18073,30</t>
  </si>
  <si>
    <t>18073,31</t>
  </si>
  <si>
    <t>18073,32</t>
  </si>
  <si>
    <t>29360,01</t>
  </si>
  <si>
    <t>29360,02</t>
  </si>
  <si>
    <t>29360,03</t>
  </si>
  <si>
    <t>29360,04</t>
  </si>
  <si>
    <t>610 05 01 1111018170 244</t>
  </si>
  <si>
    <t>61020235118100000</t>
  </si>
  <si>
    <t>150</t>
  </si>
  <si>
    <t xml:space="preserve">610 01 02 1110120980 </t>
  </si>
  <si>
    <t xml:space="preserve">610 01 04 1110120980 </t>
  </si>
  <si>
    <t xml:space="preserve">610 02 03 1110151182 </t>
  </si>
  <si>
    <t>610 0401 1110620030 111</t>
  </si>
  <si>
    <t>610 0401 1110620030 119</t>
  </si>
  <si>
    <t>610 0104 1110120980 853</t>
  </si>
  <si>
    <t>610  0409 1110820010 244</t>
  </si>
  <si>
    <t>2910104</t>
  </si>
  <si>
    <t>2910103</t>
  </si>
  <si>
    <t>2910102</t>
  </si>
  <si>
    <t>3430105</t>
  </si>
  <si>
    <t>3460103</t>
  </si>
  <si>
    <t>3430111</t>
  </si>
  <si>
    <t>3000000</t>
  </si>
  <si>
    <t>2270199</t>
  </si>
  <si>
    <t>2970199</t>
  </si>
  <si>
    <t>61011302065100000</t>
  </si>
  <si>
    <t>3440103</t>
  </si>
  <si>
    <t>610 0503 1110820120 853</t>
  </si>
  <si>
    <t>2930199</t>
  </si>
  <si>
    <t>18210102030011000</t>
  </si>
  <si>
    <t>2640199</t>
  </si>
  <si>
    <t>610 0113 1110220020 852</t>
  </si>
  <si>
    <t>610 03 09 1110120010 244</t>
  </si>
  <si>
    <t>610 01 04 1110120980 122</t>
  </si>
  <si>
    <t>610 03 14 1111120030 540</t>
  </si>
  <si>
    <t>2510199</t>
  </si>
  <si>
    <t>2910199</t>
  </si>
  <si>
    <t>3430199</t>
  </si>
  <si>
    <t>200000</t>
  </si>
  <si>
    <r>
      <t xml:space="preserve">Руководитель финансово-   __________________                        </t>
    </r>
    <r>
      <rPr>
        <u/>
        <sz val="8"/>
        <rFont val="Arial Cyr"/>
        <charset val="204"/>
      </rPr>
      <t xml:space="preserve">  Н.М.Штейнбах</t>
    </r>
  </si>
  <si>
    <t>610 10 01 1110420010 312</t>
  </si>
  <si>
    <t>610 0501 1110820130 244</t>
  </si>
  <si>
    <t>610 01 04 1110120980 247</t>
  </si>
  <si>
    <t>61011701050100000</t>
  </si>
  <si>
    <t>610 08 01 1110320010 853</t>
  </si>
  <si>
    <t>610 0502 1111018090 244</t>
  </si>
  <si>
    <t>610 0801 1110320010 247</t>
  </si>
  <si>
    <t>61020249999100000</t>
  </si>
  <si>
    <t>610 0503 1110820120  247</t>
  </si>
  <si>
    <t>160</t>
  </si>
  <si>
    <t>3100199</t>
  </si>
  <si>
    <t>610 0501 1110820130 247</t>
  </si>
  <si>
    <t>2960199</t>
  </si>
  <si>
    <t>610 0401 1110618030  119</t>
  </si>
  <si>
    <t xml:space="preserve">610 0401 1110618030 </t>
  </si>
  <si>
    <t>610 04 01 1110618030 111</t>
  </si>
  <si>
    <t>18210102010012100</t>
  </si>
  <si>
    <t>210</t>
  </si>
  <si>
    <t xml:space="preserve"> </t>
  </si>
  <si>
    <t>61011109080100000</t>
  </si>
  <si>
    <r>
      <t xml:space="preserve">                                  </t>
    </r>
    <r>
      <rPr>
        <b/>
        <sz val="8"/>
        <rFont val="Arial Cyr"/>
        <charset val="204"/>
      </rPr>
      <t xml:space="preserve">   123</t>
    </r>
  </si>
  <si>
    <t>610 01 13 1110220020 853</t>
  </si>
  <si>
    <t>2950199</t>
  </si>
  <si>
    <t>610 0310 1111220010 244</t>
  </si>
  <si>
    <t>18210102030012100</t>
  </si>
  <si>
    <t>6000,00</t>
  </si>
  <si>
    <t>2660199</t>
  </si>
  <si>
    <t>610 03 10 1110110960 244</t>
  </si>
  <si>
    <t>18210606033102100</t>
  </si>
  <si>
    <t>190</t>
  </si>
  <si>
    <t>18210102010013000</t>
  </si>
  <si>
    <t>61020805000100000</t>
  </si>
  <si>
    <t>610 0502 1111018110 247</t>
  </si>
  <si>
    <t>610 0502 1110820040 247</t>
  </si>
  <si>
    <t>0</t>
  </si>
  <si>
    <t>43616,04</t>
  </si>
  <si>
    <t>0,0</t>
  </si>
  <si>
    <t>610 0111 1110120960 870</t>
  </si>
  <si>
    <t>610 0401 1110620020   111</t>
  </si>
  <si>
    <t>610 0401 1110620020    119</t>
  </si>
  <si>
    <t>3490199</t>
  </si>
  <si>
    <t>610 0104 1111118050 540</t>
  </si>
  <si>
    <t>610 0401 1110620020</t>
  </si>
  <si>
    <t>610 0502 1110820040 244</t>
  </si>
  <si>
    <t>610 01 021111018220 121</t>
  </si>
  <si>
    <t>610 0310 1110179970 244</t>
  </si>
  <si>
    <t>61020229999100000</t>
  </si>
  <si>
    <t>610 01 13 1110120040 853</t>
  </si>
  <si>
    <r>
      <t xml:space="preserve">"01" Октября 2023 </t>
    </r>
    <r>
      <rPr>
        <sz val="8"/>
        <rFont val="Arial Cyr"/>
        <family val="2"/>
        <charset val="204"/>
      </rPr>
      <t xml:space="preserve"> г.</t>
    </r>
  </si>
  <si>
    <t>3420101</t>
  </si>
  <si>
    <t>61020219999100000</t>
  </si>
  <si>
    <t>080</t>
  </si>
  <si>
    <t>220</t>
  </si>
  <si>
    <t>250</t>
  </si>
  <si>
    <t>260</t>
  </si>
  <si>
    <t>610 01 02 1110120981</t>
  </si>
  <si>
    <t xml:space="preserve">                                       121</t>
  </si>
  <si>
    <t xml:space="preserve">                                       129</t>
  </si>
  <si>
    <t>18210302231010000</t>
  </si>
  <si>
    <t>18210302241010000</t>
  </si>
  <si>
    <t>18210302251010000</t>
  </si>
  <si>
    <t>18210302261010000</t>
  </si>
  <si>
    <t>326340,00</t>
  </si>
  <si>
    <t>2190,00</t>
  </si>
  <si>
    <t>38000,00</t>
  </si>
  <si>
    <t>46000,00</t>
  </si>
  <si>
    <t>5000,00</t>
  </si>
  <si>
    <t>4732502,93</t>
  </si>
  <si>
    <t>151042,00</t>
  </si>
  <si>
    <t>610 0502 1110820070 244</t>
  </si>
  <si>
    <t>610 0801 11103L4670 244</t>
  </si>
  <si>
    <t>61011715030100000</t>
  </si>
  <si>
    <t>116710,00</t>
  </si>
  <si>
    <t>290</t>
  </si>
  <si>
    <t>280</t>
  </si>
  <si>
    <t>61020225467100000</t>
  </si>
  <si>
    <t>500000,00</t>
  </si>
  <si>
    <t>610 1102 11105S1480 244</t>
  </si>
  <si>
    <t>610 1102 1110571480 244</t>
  </si>
  <si>
    <t>610 0801 1110324670 244</t>
  </si>
  <si>
    <t>2600,00</t>
  </si>
  <si>
    <t>491027,64</t>
  </si>
  <si>
    <t>3599792,00</t>
  </si>
  <si>
    <t>61020225372100000</t>
  </si>
  <si>
    <t>300</t>
  </si>
  <si>
    <t>610 0104 1111018220 121</t>
  </si>
  <si>
    <t>610 0104 1111018220 129</t>
  </si>
  <si>
    <t>610 0401 1110618010</t>
  </si>
  <si>
    <t>610 0409 1108A3723 244</t>
  </si>
  <si>
    <t>610 0409 11108A3723244</t>
  </si>
  <si>
    <t>110000</t>
  </si>
  <si>
    <t>120200</t>
  </si>
  <si>
    <t>42373,72</t>
  </si>
  <si>
    <t>599792,00</t>
  </si>
  <si>
    <t>610 1102 1110521480 244</t>
  </si>
  <si>
    <t>150200</t>
  </si>
  <si>
    <t xml:space="preserve">на 01 Октября 2024 г. </t>
  </si>
  <si>
    <t>01.10.2024</t>
  </si>
  <si>
    <t>193456,50</t>
  </si>
  <si>
    <t>5828,45</t>
  </si>
  <si>
    <t>372172,21</t>
  </si>
  <si>
    <t>2126,88</t>
  </si>
  <si>
    <t>390969,30</t>
  </si>
  <si>
    <t>-48038,86</t>
  </si>
  <si>
    <t>36838,30</t>
  </si>
  <si>
    <t>32712,03</t>
  </si>
  <si>
    <t>4000,00</t>
  </si>
  <si>
    <t>34820,68</t>
  </si>
  <si>
    <t>3656932,41</t>
  </si>
  <si>
    <t>3825459,15</t>
  </si>
  <si>
    <t>545240,00</t>
  </si>
  <si>
    <t>2540,00</t>
  </si>
  <si>
    <t>580690,00</t>
  </si>
  <si>
    <t>-73600,00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</si>
</sst>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u/>
      <sz val="8"/>
      <name val="Arial Cyr"/>
      <charset val="204"/>
    </font>
    <font>
      <sz val="8"/>
      <name val="Times New Roman"/>
      <family val="1"/>
      <charset val="204"/>
    </font>
    <font>
      <u/>
      <sz val="8"/>
      <name val="Arial Cyr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49" fontId="0" fillId="0" borderId="0" xfId="0" applyNumberFormat="1"/>
    <xf numFmtId="49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0" fillId="0" borderId="7" xfId="0" applyBorder="1" applyAlignment="1"/>
    <xf numFmtId="49" fontId="0" fillId="0" borderId="7" xfId="0" applyNumberFormat="1" applyBorder="1"/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Alignment="1">
      <alignment horizontal="centerContinuous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49" fontId="3" fillId="0" borderId="13" xfId="0" applyNumberFormat="1" applyFont="1" applyBorder="1" applyAlignment="1">
      <alignment horizontal="center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49" fontId="2" fillId="0" borderId="5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0" borderId="15" xfId="0" applyNumberFormat="1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16" xfId="0" applyFont="1" applyBorder="1"/>
    <xf numFmtId="49" fontId="2" fillId="0" borderId="17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49" fontId="0" fillId="0" borderId="12" xfId="0" applyNumberFormat="1" applyBorder="1" applyAlignment="1">
      <alignment horizontal="left"/>
    </xf>
    <xf numFmtId="2" fontId="2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 wrapText="1"/>
    </xf>
    <xf numFmtId="2" fontId="6" fillId="0" borderId="19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left" wrapText="1"/>
    </xf>
    <xf numFmtId="2" fontId="2" fillId="0" borderId="5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left"/>
    </xf>
    <xf numFmtId="49" fontId="2" fillId="0" borderId="20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left"/>
    </xf>
    <xf numFmtId="0" fontId="3" fillId="0" borderId="25" xfId="0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49" fontId="2" fillId="0" borderId="28" xfId="0" applyNumberFormat="1" applyFont="1" applyBorder="1" applyAlignment="1">
      <alignment horizontal="center"/>
    </xf>
    <xf numFmtId="0" fontId="2" fillId="0" borderId="0" xfId="0" applyFont="1" applyAlignment="1">
      <alignment horizontal="centerContinuous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/>
    <xf numFmtId="0" fontId="2" fillId="0" borderId="0" xfId="0" applyFont="1" applyAlignment="1"/>
    <xf numFmtId="49" fontId="2" fillId="0" borderId="29" xfId="0" applyNumberFormat="1" applyFont="1" applyBorder="1" applyAlignment="1">
      <alignment horizontal="centerContinuous"/>
    </xf>
    <xf numFmtId="49" fontId="2" fillId="0" borderId="31" xfId="0" applyNumberFormat="1" applyFont="1" applyBorder="1" applyAlignment="1">
      <alignment horizontal="centerContinuous"/>
    </xf>
    <xf numFmtId="49" fontId="2" fillId="0" borderId="0" xfId="0" applyNumberFormat="1" applyFont="1" applyBorder="1" applyAlignment="1">
      <alignment horizontal="centerContinuous"/>
    </xf>
    <xf numFmtId="0" fontId="0" fillId="0" borderId="7" xfId="0" applyBorder="1"/>
    <xf numFmtId="0" fontId="2" fillId="0" borderId="16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2" fontId="2" fillId="0" borderId="32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2" fontId="2" fillId="0" borderId="33" xfId="0" applyNumberFormat="1" applyFont="1" applyBorder="1" applyAlignment="1">
      <alignment horizontal="center"/>
    </xf>
    <xf numFmtId="2" fontId="2" fillId="0" borderId="34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left" wrapText="1"/>
    </xf>
    <xf numFmtId="49" fontId="2" fillId="0" borderId="33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/>
    <xf numFmtId="49" fontId="0" fillId="0" borderId="7" xfId="0" applyNumberFormat="1" applyBorder="1" applyAlignment="1">
      <alignment horizontal="left"/>
    </xf>
    <xf numFmtId="49" fontId="3" fillId="0" borderId="35" xfId="0" applyNumberFormat="1" applyFont="1" applyBorder="1" applyAlignment="1">
      <alignment horizontal="center" wrapText="1"/>
    </xf>
    <xf numFmtId="49" fontId="2" fillId="0" borderId="36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 wrapText="1"/>
    </xf>
    <xf numFmtId="49" fontId="3" fillId="0" borderId="38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9" fontId="3" fillId="0" borderId="39" xfId="0" applyNumberFormat="1" applyFont="1" applyBorder="1" applyAlignment="1">
      <alignment horizontal="center" wrapText="1"/>
    </xf>
    <xf numFmtId="49" fontId="3" fillId="0" borderId="39" xfId="0" applyNumberFormat="1" applyFont="1" applyBorder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left"/>
    </xf>
    <xf numFmtId="49" fontId="2" fillId="0" borderId="34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49" fontId="3" fillId="0" borderId="0" xfId="0" applyNumberFormat="1" applyFont="1" applyBorder="1" applyAlignment="1">
      <alignment horizontal="left" wrapText="1"/>
    </xf>
    <xf numFmtId="2" fontId="2" fillId="0" borderId="0" xfId="0" applyNumberFormat="1" applyFont="1" applyBorder="1" applyAlignment="1">
      <alignment horizontal="center"/>
    </xf>
    <xf numFmtId="2" fontId="6" fillId="0" borderId="43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left"/>
    </xf>
    <xf numFmtId="0" fontId="3" fillId="0" borderId="37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10" fillId="0" borderId="0" xfId="0" applyFont="1" applyBorder="1"/>
    <xf numFmtId="49" fontId="1" fillId="0" borderId="20" xfId="0" applyNumberFormat="1" applyFont="1" applyBorder="1" applyAlignment="1">
      <alignment horizontal="left"/>
    </xf>
    <xf numFmtId="0" fontId="3" fillId="0" borderId="20" xfId="0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2" fontId="2" fillId="0" borderId="38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left" wrapText="1"/>
    </xf>
    <xf numFmtId="49" fontId="2" fillId="0" borderId="16" xfId="0" applyNumberFormat="1" applyFont="1" applyBorder="1" applyAlignment="1">
      <alignment horizontal="center"/>
    </xf>
    <xf numFmtId="49" fontId="3" fillId="0" borderId="45" xfId="0" applyNumberFormat="1" applyFont="1" applyBorder="1" applyAlignment="1">
      <alignment horizontal="center" wrapText="1"/>
    </xf>
    <xf numFmtId="49" fontId="2" fillId="0" borderId="46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left" wrapText="1"/>
    </xf>
    <xf numFmtId="49" fontId="3" fillId="0" borderId="20" xfId="0" applyNumberFormat="1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9" xfId="0" applyFont="1" applyBorder="1" applyAlignment="1">
      <alignment horizontal="center" wrapText="1"/>
    </xf>
    <xf numFmtId="0" fontId="0" fillId="0" borderId="20" xfId="0" applyBorder="1" applyAlignment="1">
      <alignment horizontal="left"/>
    </xf>
    <xf numFmtId="49" fontId="6" fillId="0" borderId="20" xfId="0" applyNumberFormat="1" applyFont="1" applyBorder="1" applyAlignment="1">
      <alignment horizontal="left" wrapText="1"/>
    </xf>
    <xf numFmtId="0" fontId="3" fillId="0" borderId="10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49" fontId="3" fillId="0" borderId="16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left" wrapText="1"/>
    </xf>
    <xf numFmtId="49" fontId="6" fillId="0" borderId="16" xfId="0" applyNumberFormat="1" applyFont="1" applyBorder="1" applyAlignment="1">
      <alignment horizontal="left" wrapText="1"/>
    </xf>
    <xf numFmtId="49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6" xfId="0" applyBorder="1" applyAlignment="1">
      <alignment horizontal="left"/>
    </xf>
    <xf numFmtId="2" fontId="3" fillId="0" borderId="2" xfId="0" applyNumberFormat="1" applyFont="1" applyBorder="1" applyAlignment="1">
      <alignment horizontal="center"/>
    </xf>
    <xf numFmtId="2" fontId="6" fillId="0" borderId="4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2" fontId="0" fillId="0" borderId="0" xfId="0" applyNumberFormat="1"/>
    <xf numFmtId="49" fontId="3" fillId="0" borderId="4" xfId="0" applyNumberFormat="1" applyFont="1" applyBorder="1" applyAlignment="1">
      <alignment horizontal="left" wrapText="1"/>
    </xf>
    <xf numFmtId="49" fontId="3" fillId="0" borderId="48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49" fontId="2" fillId="0" borderId="20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49" fontId="3" fillId="0" borderId="16" xfId="0" applyNumberFormat="1" applyFont="1" applyBorder="1" applyAlignment="1">
      <alignment horizontal="center" wrapText="1"/>
    </xf>
    <xf numFmtId="49" fontId="6" fillId="0" borderId="10" xfId="0" applyNumberFormat="1" applyFont="1" applyBorder="1" applyAlignment="1">
      <alignment horizontal="left" wrapText="1"/>
    </xf>
    <xf numFmtId="49" fontId="3" fillId="0" borderId="10" xfId="0" applyNumberFormat="1" applyFont="1" applyBorder="1" applyAlignment="1">
      <alignment horizontal="center" wrapText="1"/>
    </xf>
    <xf numFmtId="49" fontId="6" fillId="0" borderId="20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left" wrapText="1"/>
    </xf>
    <xf numFmtId="2" fontId="2" fillId="0" borderId="7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 wrapText="1"/>
    </xf>
    <xf numFmtId="49" fontId="6" fillId="0" borderId="24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left"/>
    </xf>
    <xf numFmtId="2" fontId="2" fillId="0" borderId="50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 wrapText="1"/>
    </xf>
    <xf numFmtId="49" fontId="6" fillId="0" borderId="7" xfId="0" applyNumberFormat="1" applyFont="1" applyBorder="1" applyAlignment="1">
      <alignment horizontal="center"/>
    </xf>
    <xf numFmtId="2" fontId="6" fillId="0" borderId="51" xfId="0" applyNumberFormat="1" applyFont="1" applyBorder="1" applyAlignment="1">
      <alignment horizontal="center"/>
    </xf>
    <xf numFmtId="2" fontId="6" fillId="0" borderId="32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2" fontId="6" fillId="0" borderId="52" xfId="0" applyNumberFormat="1" applyFont="1" applyBorder="1" applyAlignment="1">
      <alignment horizontal="center"/>
    </xf>
    <xf numFmtId="2" fontId="3" fillId="0" borderId="27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6" fillId="0" borderId="53" xfId="0" applyNumberFormat="1" applyFont="1" applyBorder="1" applyAlignment="1">
      <alignment horizontal="center"/>
    </xf>
    <xf numFmtId="2" fontId="6" fillId="0" borderId="5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2" fontId="6" fillId="0" borderId="55" xfId="0" applyNumberFormat="1" applyFont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0" fontId="0" fillId="0" borderId="23" xfId="0" applyBorder="1"/>
    <xf numFmtId="49" fontId="6" fillId="0" borderId="23" xfId="0" applyNumberFormat="1" applyFont="1" applyBorder="1" applyAlignment="1">
      <alignment horizontal="left" wrapText="1"/>
    </xf>
    <xf numFmtId="4" fontId="2" fillId="0" borderId="33" xfId="0" applyNumberFormat="1" applyFont="1" applyBorder="1" applyAlignment="1">
      <alignment horizontal="center"/>
    </xf>
    <xf numFmtId="0" fontId="3" fillId="0" borderId="56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49" fontId="3" fillId="0" borderId="37" xfId="0" applyNumberFormat="1" applyFont="1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49" fontId="9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370"/>
  <sheetViews>
    <sheetView showGridLines="0" topLeftCell="A3" workbookViewId="0">
      <selection activeCell="H273" sqref="H273"/>
    </sheetView>
  </sheetViews>
  <sheetFormatPr defaultRowHeight="12.75"/>
  <cols>
    <col min="1" max="1" width="24.85546875" customWidth="1"/>
    <col min="2" max="2" width="5.28515625" customWidth="1"/>
    <col min="3" max="3" width="12.28515625" customWidth="1"/>
    <col min="4" max="4" width="20.5703125" customWidth="1"/>
    <col min="5" max="5" width="13.85546875" customWidth="1"/>
    <col min="6" max="6" width="12.5703125" customWidth="1"/>
    <col min="9" max="9" width="10.28515625" bestFit="1" customWidth="1"/>
  </cols>
  <sheetData>
    <row r="1" spans="1:6" ht="14.25" customHeight="1">
      <c r="B1" s="24" t="s">
        <v>19</v>
      </c>
      <c r="C1" s="12"/>
      <c r="E1" s="11" t="s">
        <v>17</v>
      </c>
      <c r="F1" s="11"/>
    </row>
    <row r="2" spans="1:6" ht="9" customHeight="1">
      <c r="A2" s="23"/>
      <c r="B2" s="23"/>
      <c r="C2" s="14"/>
      <c r="D2" s="15"/>
      <c r="E2" s="15"/>
      <c r="F2" s="15"/>
    </row>
    <row r="3" spans="1:6">
      <c r="A3" s="8"/>
      <c r="B3" s="8" t="s">
        <v>8</v>
      </c>
      <c r="C3" s="8" t="s">
        <v>6</v>
      </c>
      <c r="D3" s="6" t="s">
        <v>23</v>
      </c>
      <c r="E3" s="36"/>
      <c r="F3" s="78" t="s">
        <v>1</v>
      </c>
    </row>
    <row r="4" spans="1:6">
      <c r="A4" s="7"/>
      <c r="B4" s="8" t="s">
        <v>9</v>
      </c>
      <c r="C4" s="20" t="s">
        <v>14</v>
      </c>
      <c r="D4" s="6" t="s">
        <v>22</v>
      </c>
      <c r="E4" s="20" t="s">
        <v>18</v>
      </c>
      <c r="F4" s="6" t="s">
        <v>2</v>
      </c>
    </row>
    <row r="5" spans="1:6" ht="11.25" customHeight="1">
      <c r="A5" s="8" t="s">
        <v>4</v>
      </c>
      <c r="B5" s="8" t="s">
        <v>10</v>
      </c>
      <c r="C5" s="8" t="s">
        <v>15</v>
      </c>
      <c r="D5" s="6" t="s">
        <v>2</v>
      </c>
      <c r="E5" s="6"/>
      <c r="F5" s="6"/>
    </row>
    <row r="6" spans="1:6" ht="13.5" thickBot="1">
      <c r="A6" s="4">
        <v>1</v>
      </c>
      <c r="B6" s="10">
        <v>2</v>
      </c>
      <c r="C6" s="10">
        <v>3</v>
      </c>
      <c r="D6" s="5" t="s">
        <v>0</v>
      </c>
      <c r="E6" s="5" t="s">
        <v>20</v>
      </c>
      <c r="F6" s="151" t="s">
        <v>21</v>
      </c>
    </row>
    <row r="7" spans="1:6" ht="15" customHeight="1" thickBot="1">
      <c r="A7" s="26" t="s">
        <v>7</v>
      </c>
      <c r="B7" s="28" t="s">
        <v>11</v>
      </c>
      <c r="C7" s="45" t="s">
        <v>12</v>
      </c>
      <c r="D7" s="46">
        <f>D9+D16+D24+D32+D44+D49+D61+D85+D89+D94+D97+D100+D112+D121+D125+D130+D138+D148+D154+D160+D164+D172+D176+D185+D200+D215+D223+D226+D229+D234+D240+D248+D252+D260+D270+D274+D280+D290+D303+D307+D311+D315+D337+D350+D365+D20+D257+D345+D355+D358+D342+D36+D205+D361</f>
        <v>15995186.670000002</v>
      </c>
      <c r="E7" s="46">
        <f>E9+E16+E24+E32+E44+E49+E61+E85+E89+E94+E97+E100+E112+E121+E125+E130+E138+E148+E154+E160+E164+E172+E176+E185+E200+E215+E226+E229+E234+E240+E248+E252+E260+E270+E274+E280+E290+E303+E307+E311+E315+E337+E350+E365+E223+E20+E257+E345+E355+E358+E342+E36+E205+E361</f>
        <v>9908996.6699999999</v>
      </c>
      <c r="F7" s="109">
        <f>D7-E7</f>
        <v>6086190.0000000019</v>
      </c>
    </row>
    <row r="8" spans="1:6" ht="15" customHeight="1" thickBot="1">
      <c r="A8" s="27" t="s">
        <v>5</v>
      </c>
      <c r="B8" s="29"/>
      <c r="C8" s="30"/>
      <c r="D8" s="41"/>
      <c r="E8" s="42"/>
      <c r="F8" s="42"/>
    </row>
    <row r="9" spans="1:6" ht="15" customHeight="1" thickBot="1">
      <c r="A9" s="49" t="s">
        <v>203</v>
      </c>
      <c r="B9" s="29"/>
      <c r="C9" s="52"/>
      <c r="D9" s="46">
        <f>D13+D12+D14</f>
        <v>845000</v>
      </c>
      <c r="E9" s="47">
        <f>E12+E13+E14</f>
        <v>242235.49</v>
      </c>
      <c r="F9" s="48">
        <f>F13+F14</f>
        <v>592764.51</v>
      </c>
    </row>
    <row r="10" spans="1:6" ht="15" customHeight="1">
      <c r="A10" s="40"/>
      <c r="B10" s="29"/>
      <c r="C10" s="2" t="s">
        <v>25</v>
      </c>
      <c r="D10" s="41">
        <f>D11</f>
        <v>835000</v>
      </c>
      <c r="E10" s="42">
        <f>E11</f>
        <v>242235.49</v>
      </c>
      <c r="F10" s="42">
        <f>D10-E10</f>
        <v>592764.51</v>
      </c>
    </row>
    <row r="11" spans="1:6" ht="15" customHeight="1">
      <c r="A11" s="40"/>
      <c r="B11" s="29"/>
      <c r="C11" s="2" t="s">
        <v>24</v>
      </c>
      <c r="D11" s="41">
        <f>D13+D14</f>
        <v>835000</v>
      </c>
      <c r="E11" s="42">
        <f>E13+E14</f>
        <v>242235.49</v>
      </c>
      <c r="F11" s="42">
        <f>D11-E11</f>
        <v>592764.51</v>
      </c>
    </row>
    <row r="12" spans="1:6" ht="15" customHeight="1">
      <c r="A12" s="40"/>
      <c r="B12" s="29"/>
      <c r="C12" s="2" t="s">
        <v>260</v>
      </c>
      <c r="D12" s="41">
        <v>10000</v>
      </c>
      <c r="E12" s="42">
        <v>0</v>
      </c>
      <c r="F12" s="42">
        <f>D12-E12</f>
        <v>10000</v>
      </c>
    </row>
    <row r="13" spans="1:6" ht="15" customHeight="1">
      <c r="A13" s="49" t="s">
        <v>160</v>
      </c>
      <c r="B13" s="29"/>
      <c r="C13" s="2" t="s">
        <v>161</v>
      </c>
      <c r="D13" s="41">
        <v>570000</v>
      </c>
      <c r="E13" s="42">
        <v>133685.6</v>
      </c>
      <c r="F13" s="42">
        <f>D13-E13</f>
        <v>436314.4</v>
      </c>
    </row>
    <row r="14" spans="1:6" ht="15" customHeight="1">
      <c r="A14" s="49" t="s">
        <v>183</v>
      </c>
      <c r="B14" s="29"/>
      <c r="C14" s="2" t="s">
        <v>162</v>
      </c>
      <c r="D14" s="41">
        <v>265000</v>
      </c>
      <c r="E14" s="42">
        <v>108549.89</v>
      </c>
      <c r="F14" s="42">
        <f>D14-E14</f>
        <v>156450.10999999999</v>
      </c>
    </row>
    <row r="15" spans="1:6" ht="15" customHeight="1" thickBot="1">
      <c r="A15" s="49"/>
      <c r="B15" s="29"/>
      <c r="C15" s="2"/>
      <c r="D15" s="50"/>
      <c r="E15" s="51"/>
      <c r="F15" s="51"/>
    </row>
    <row r="16" spans="1:6" ht="15" customHeight="1" thickBot="1">
      <c r="A16" s="49" t="s">
        <v>278</v>
      </c>
      <c r="B16" s="29"/>
      <c r="C16" s="52"/>
      <c r="D16" s="46">
        <f>D17+D18</f>
        <v>229751.14</v>
      </c>
      <c r="E16" s="47">
        <f>E17+E18</f>
        <v>229751.14</v>
      </c>
      <c r="F16" s="48">
        <f>F18+F17</f>
        <v>0</v>
      </c>
    </row>
    <row r="17" spans="1:6" ht="15" customHeight="1">
      <c r="A17" s="49"/>
      <c r="B17" s="29"/>
      <c r="C17" s="2" t="s">
        <v>161</v>
      </c>
      <c r="D17" s="41">
        <v>229751.14</v>
      </c>
      <c r="E17" s="42">
        <v>229751.14</v>
      </c>
      <c r="F17" s="42">
        <f>D17-E17</f>
        <v>0</v>
      </c>
    </row>
    <row r="18" spans="1:6" ht="15" customHeight="1">
      <c r="A18" s="49"/>
      <c r="B18" s="29"/>
      <c r="C18" s="2" t="s">
        <v>162</v>
      </c>
      <c r="D18" s="44">
        <v>0</v>
      </c>
      <c r="E18" s="44">
        <v>0</v>
      </c>
      <c r="F18" s="44">
        <f>D18-E18</f>
        <v>0</v>
      </c>
    </row>
    <row r="19" spans="1:6" ht="15" customHeight="1" thickBot="1">
      <c r="A19" s="49"/>
      <c r="B19" s="29"/>
      <c r="C19" s="2"/>
      <c r="D19" s="50"/>
      <c r="E19" s="51"/>
      <c r="F19" s="51"/>
    </row>
    <row r="20" spans="1:6" ht="15" customHeight="1" thickBot="1">
      <c r="A20" s="49" t="s">
        <v>289</v>
      </c>
      <c r="B20" s="29"/>
      <c r="C20" s="52"/>
      <c r="D20" s="180">
        <f>D21+D22</f>
        <v>0</v>
      </c>
      <c r="E20" s="54">
        <f>E21+E22</f>
        <v>0</v>
      </c>
      <c r="F20" s="181">
        <f>F21+F22</f>
        <v>0</v>
      </c>
    </row>
    <row r="21" spans="1:6" ht="15" customHeight="1">
      <c r="A21" s="49" t="s">
        <v>290</v>
      </c>
      <c r="B21" s="29"/>
      <c r="C21" s="52" t="s">
        <v>161</v>
      </c>
      <c r="D21" s="42">
        <v>0</v>
      </c>
      <c r="E21" s="51">
        <v>0</v>
      </c>
      <c r="F21" s="42">
        <f>D21-E21</f>
        <v>0</v>
      </c>
    </row>
    <row r="22" spans="1:6" ht="15" customHeight="1">
      <c r="A22" s="49" t="s">
        <v>291</v>
      </c>
      <c r="B22" s="29"/>
      <c r="C22" s="2" t="s">
        <v>162</v>
      </c>
      <c r="D22" s="44">
        <v>0</v>
      </c>
      <c r="E22" s="44">
        <v>0</v>
      </c>
      <c r="F22" s="44">
        <f>D22-E22</f>
        <v>0</v>
      </c>
    </row>
    <row r="23" spans="1:6" ht="15" customHeight="1">
      <c r="A23" s="49"/>
      <c r="B23" s="29"/>
      <c r="C23" s="62"/>
      <c r="D23" s="44"/>
      <c r="E23" s="44"/>
      <c r="F23" s="44"/>
    </row>
    <row r="24" spans="1:6" ht="15" customHeight="1" thickBot="1">
      <c r="A24" s="49" t="s">
        <v>204</v>
      </c>
      <c r="B24" s="29"/>
      <c r="C24" s="52"/>
      <c r="D24" s="109">
        <f>D27+D29+D30</f>
        <v>1803135</v>
      </c>
      <c r="E24" s="109">
        <f>E27+E29+E30</f>
        <v>1362353.44</v>
      </c>
      <c r="F24" s="109">
        <f>F27+F30</f>
        <v>430781.56000000006</v>
      </c>
    </row>
    <row r="25" spans="1:6" ht="15" customHeight="1">
      <c r="A25" s="40"/>
      <c r="B25" s="29"/>
      <c r="C25" s="2" t="s">
        <v>25</v>
      </c>
      <c r="D25" s="41">
        <f>D27+D30</f>
        <v>1793135</v>
      </c>
      <c r="E25" s="41">
        <f>E27+E30</f>
        <v>1362353.44</v>
      </c>
      <c r="F25" s="41">
        <f t="shared" ref="F25:F30" si="0">D25-E25</f>
        <v>430781.56000000006</v>
      </c>
    </row>
    <row r="26" spans="1:6" ht="15" customHeight="1">
      <c r="A26" s="40"/>
      <c r="B26" s="29"/>
      <c r="C26" s="2" t="s">
        <v>24</v>
      </c>
      <c r="D26" s="41">
        <f>D27+D30</f>
        <v>1793135</v>
      </c>
      <c r="E26" s="41">
        <f>E27+E30</f>
        <v>1362353.44</v>
      </c>
      <c r="F26" s="41">
        <f t="shared" si="0"/>
        <v>430781.56000000006</v>
      </c>
    </row>
    <row r="27" spans="1:6" ht="15" customHeight="1">
      <c r="A27" s="49" t="s">
        <v>163</v>
      </c>
      <c r="B27" s="29"/>
      <c r="C27" s="2" t="s">
        <v>161</v>
      </c>
      <c r="D27" s="41">
        <v>1400000</v>
      </c>
      <c r="E27" s="42">
        <v>1088864.21</v>
      </c>
      <c r="F27" s="41">
        <f t="shared" si="0"/>
        <v>311135.79000000004</v>
      </c>
    </row>
    <row r="28" spans="1:6" ht="15" hidden="1" customHeight="1">
      <c r="A28" s="49"/>
      <c r="B28" s="29"/>
      <c r="C28" s="2"/>
      <c r="D28" s="41"/>
      <c r="E28" s="42"/>
      <c r="F28" s="41">
        <f t="shared" si="0"/>
        <v>0</v>
      </c>
    </row>
    <row r="29" spans="1:6" ht="15" customHeight="1">
      <c r="A29" s="161"/>
      <c r="B29" s="30"/>
      <c r="C29" s="2" t="s">
        <v>260</v>
      </c>
      <c r="D29" s="41">
        <v>10000</v>
      </c>
      <c r="E29" s="42">
        <v>0</v>
      </c>
      <c r="F29" s="41">
        <f t="shared" si="0"/>
        <v>10000</v>
      </c>
    </row>
    <row r="30" spans="1:6" ht="15" customHeight="1">
      <c r="A30" s="129" t="s">
        <v>182</v>
      </c>
      <c r="B30" s="124"/>
      <c r="C30" s="62" t="s">
        <v>162</v>
      </c>
      <c r="D30" s="44">
        <v>393135</v>
      </c>
      <c r="E30" s="44">
        <v>273489.23</v>
      </c>
      <c r="F30" s="44">
        <f t="shared" si="0"/>
        <v>119645.77000000002</v>
      </c>
    </row>
    <row r="31" spans="1:6" ht="15" customHeight="1" thickBot="1">
      <c r="A31" s="129"/>
      <c r="B31" s="124"/>
      <c r="C31" s="62"/>
      <c r="D31" s="53"/>
      <c r="E31" s="53"/>
      <c r="F31" s="53"/>
    </row>
    <row r="32" spans="1:6" ht="15" customHeight="1" thickBot="1">
      <c r="A32" s="135" t="s">
        <v>227</v>
      </c>
      <c r="B32" s="157"/>
      <c r="C32" s="67"/>
      <c r="D32" s="46">
        <f t="shared" ref="D32:F33" si="1">D33</f>
        <v>10000</v>
      </c>
      <c r="E32" s="47">
        <f t="shared" si="1"/>
        <v>1024.5</v>
      </c>
      <c r="F32" s="48">
        <f t="shared" si="1"/>
        <v>8975.5</v>
      </c>
    </row>
    <row r="33" spans="1:11" ht="15" customHeight="1">
      <c r="A33" s="129"/>
      <c r="B33" s="124"/>
      <c r="C33" s="62" t="s">
        <v>25</v>
      </c>
      <c r="D33" s="42">
        <f t="shared" si="1"/>
        <v>10000</v>
      </c>
      <c r="E33" s="42">
        <f t="shared" si="1"/>
        <v>1024.5</v>
      </c>
      <c r="F33" s="42">
        <f t="shared" si="1"/>
        <v>8975.5</v>
      </c>
    </row>
    <row r="34" spans="1:11" ht="15" customHeight="1">
      <c r="A34" s="158"/>
      <c r="B34" s="159"/>
      <c r="C34" s="22" t="s">
        <v>169</v>
      </c>
      <c r="D34" s="42">
        <v>10000</v>
      </c>
      <c r="E34" s="42">
        <v>1024.5</v>
      </c>
      <c r="F34" s="42">
        <f>D34-E34</f>
        <v>8975.5</v>
      </c>
    </row>
    <row r="35" spans="1:11" ht="15" customHeight="1" thickBot="1">
      <c r="A35" s="135"/>
      <c r="B35" s="82"/>
      <c r="C35" s="22"/>
      <c r="D35" s="53"/>
      <c r="E35" s="53"/>
      <c r="F35" s="51"/>
    </row>
    <row r="36" spans="1:11" ht="15" customHeight="1" thickBot="1">
      <c r="A36" s="186"/>
      <c r="B36" s="82"/>
      <c r="C36" s="68"/>
      <c r="D36" s="184">
        <f>D37+D39</f>
        <v>105823.86</v>
      </c>
      <c r="E36" s="184">
        <f>E37+E39</f>
        <v>105823.86</v>
      </c>
      <c r="F36" s="184">
        <f>D36-E36</f>
        <v>0</v>
      </c>
    </row>
    <row r="37" spans="1:11" ht="15" customHeight="1">
      <c r="A37" s="161" t="s">
        <v>319</v>
      </c>
      <c r="B37" s="124"/>
      <c r="C37" s="68" t="s">
        <v>161</v>
      </c>
      <c r="D37" s="42">
        <v>76851.19</v>
      </c>
      <c r="E37" s="42">
        <v>76851.19</v>
      </c>
      <c r="F37" s="42">
        <f>D37-E37</f>
        <v>0</v>
      </c>
    </row>
    <row r="38" spans="1:11" ht="15" customHeight="1">
      <c r="A38" s="129"/>
      <c r="B38" s="82"/>
      <c r="C38" s="68"/>
      <c r="D38" s="42"/>
      <c r="E38" s="42"/>
      <c r="F38" s="42"/>
    </row>
    <row r="39" spans="1:11" ht="15" customHeight="1">
      <c r="A39" s="129" t="s">
        <v>320</v>
      </c>
      <c r="B39" s="82"/>
      <c r="C39" s="22" t="s">
        <v>162</v>
      </c>
      <c r="D39" s="42">
        <v>28972.67</v>
      </c>
      <c r="E39" s="42">
        <v>28972.67</v>
      </c>
      <c r="F39" s="44">
        <f>D39-E39</f>
        <v>0</v>
      </c>
    </row>
    <row r="40" spans="1:11" ht="14.25" customHeight="1" thickBot="1">
      <c r="A40" s="49"/>
      <c r="B40" s="96"/>
      <c r="C40" s="22"/>
      <c r="D40" s="50"/>
      <c r="E40" s="50"/>
      <c r="F40" s="51"/>
    </row>
    <row r="41" spans="1:11" ht="15" hidden="1" customHeight="1" thickBot="1">
      <c r="A41" s="49"/>
      <c r="B41" s="29"/>
      <c r="C41" s="52"/>
      <c r="D41" s="46"/>
      <c r="E41" s="64"/>
      <c r="F41" s="48"/>
    </row>
    <row r="42" spans="1:11" ht="15" hidden="1" customHeight="1">
      <c r="A42" s="49"/>
      <c r="B42" s="29"/>
      <c r="C42" s="2"/>
      <c r="D42" s="51"/>
      <c r="E42" s="50"/>
      <c r="F42" s="51"/>
    </row>
    <row r="43" spans="1:11" ht="10.5" hidden="1" customHeight="1" thickBot="1">
      <c r="A43" s="40"/>
      <c r="B43" s="29"/>
      <c r="C43" s="32"/>
      <c r="D43" s="53"/>
      <c r="E43" s="117"/>
      <c r="F43" s="53"/>
    </row>
    <row r="44" spans="1:11" ht="15" customHeight="1" thickBot="1">
      <c r="A44" s="49" t="s">
        <v>181</v>
      </c>
      <c r="B44" s="29"/>
      <c r="C44" s="63"/>
      <c r="D44" s="46">
        <f>D47</f>
        <v>58650</v>
      </c>
      <c r="E44" s="47">
        <f>E47</f>
        <v>58650</v>
      </c>
      <c r="F44" s="48">
        <f>F47</f>
        <v>0</v>
      </c>
    </row>
    <row r="45" spans="1:11" ht="15" customHeight="1">
      <c r="A45" s="49"/>
      <c r="B45" s="29"/>
      <c r="C45" s="62" t="s">
        <v>25</v>
      </c>
      <c r="D45" s="59">
        <f t="shared" ref="D45:F46" si="2">D46</f>
        <v>58650</v>
      </c>
      <c r="E45" s="59">
        <f t="shared" si="2"/>
        <v>58650</v>
      </c>
      <c r="F45" s="59">
        <f t="shared" si="2"/>
        <v>0</v>
      </c>
    </row>
    <row r="46" spans="1:11" ht="15" customHeight="1">
      <c r="A46" s="49"/>
      <c r="B46" s="29"/>
      <c r="C46" s="62" t="s">
        <v>26</v>
      </c>
      <c r="D46" s="58">
        <f t="shared" si="2"/>
        <v>58650</v>
      </c>
      <c r="E46" s="58">
        <f t="shared" si="2"/>
        <v>58650</v>
      </c>
      <c r="F46" s="58">
        <f t="shared" si="2"/>
        <v>0</v>
      </c>
    </row>
    <row r="47" spans="1:11" ht="15" customHeight="1" thickBot="1">
      <c r="A47" s="40"/>
      <c r="B47" s="29"/>
      <c r="C47" s="2" t="s">
        <v>169</v>
      </c>
      <c r="D47" s="42">
        <v>58650</v>
      </c>
      <c r="E47" s="41">
        <v>58650</v>
      </c>
      <c r="F47" s="42">
        <f>D47-E47</f>
        <v>0</v>
      </c>
    </row>
    <row r="48" spans="1:11" ht="15" customHeight="1" thickBot="1">
      <c r="A48" s="40"/>
      <c r="B48" s="29"/>
      <c r="C48" s="2"/>
      <c r="D48" s="53"/>
      <c r="E48" s="53"/>
      <c r="F48" s="53"/>
      <c r="K48" s="185"/>
    </row>
    <row r="49" spans="1:6" ht="15" customHeight="1" thickBot="1">
      <c r="A49" s="49" t="s">
        <v>177</v>
      </c>
      <c r="B49" s="29"/>
      <c r="C49" s="52"/>
      <c r="D49" s="46">
        <f>D51+D52+D53+D58+D59</f>
        <v>115644.38</v>
      </c>
      <c r="E49" s="46">
        <f>E51+E52+E53+E58+E59</f>
        <v>40408.339999999997</v>
      </c>
      <c r="F49" s="48">
        <f>F51+F52+F53+F58+F59</f>
        <v>75236.040000000008</v>
      </c>
    </row>
    <row r="50" spans="1:6" ht="15" customHeight="1">
      <c r="A50" s="40"/>
      <c r="B50" s="29"/>
      <c r="C50" s="2" t="s">
        <v>26</v>
      </c>
      <c r="D50" s="41">
        <f>D51+D52+D53</f>
        <v>83500</v>
      </c>
      <c r="E50" s="41">
        <v>0</v>
      </c>
      <c r="F50" s="42">
        <f>D50-E50</f>
        <v>83500</v>
      </c>
    </row>
    <row r="51" spans="1:6" ht="15" customHeight="1">
      <c r="A51" s="40"/>
      <c r="B51" s="29"/>
      <c r="C51" s="2" t="s">
        <v>165</v>
      </c>
      <c r="D51" s="41">
        <v>60000</v>
      </c>
      <c r="E51" s="41">
        <v>32609.34</v>
      </c>
      <c r="F51" s="42">
        <f>D51-E51</f>
        <v>27390.66</v>
      </c>
    </row>
    <row r="52" spans="1:6" ht="15" customHeight="1">
      <c r="A52" s="40"/>
      <c r="B52" s="29"/>
      <c r="C52" s="2" t="s">
        <v>168</v>
      </c>
      <c r="D52" s="41">
        <v>7500</v>
      </c>
      <c r="E52" s="41">
        <v>4000</v>
      </c>
      <c r="F52" s="42">
        <f>D52-E52</f>
        <v>3500</v>
      </c>
    </row>
    <row r="53" spans="1:6" ht="13.5" customHeight="1">
      <c r="A53" s="40"/>
      <c r="B53" s="29"/>
      <c r="C53" s="2" t="s">
        <v>169</v>
      </c>
      <c r="D53" s="41">
        <v>16000</v>
      </c>
      <c r="E53" s="41">
        <v>3799</v>
      </c>
      <c r="F53" s="42">
        <f>D53-E53</f>
        <v>12201</v>
      </c>
    </row>
    <row r="54" spans="1:6" ht="15" hidden="1" customHeight="1">
      <c r="A54" s="40"/>
      <c r="B54" s="29"/>
      <c r="C54" s="2"/>
      <c r="D54" s="41"/>
      <c r="E54" s="41"/>
      <c r="F54" s="42"/>
    </row>
    <row r="55" spans="1:6" ht="15" hidden="1" customHeight="1">
      <c r="A55" s="40"/>
      <c r="B55" s="29"/>
      <c r="C55" s="2"/>
      <c r="D55" s="44"/>
      <c r="E55" s="118"/>
      <c r="F55" s="44"/>
    </row>
    <row r="56" spans="1:6" ht="15" hidden="1" customHeight="1">
      <c r="A56" s="40"/>
      <c r="B56" s="29"/>
      <c r="C56" s="2"/>
      <c r="D56" s="118"/>
      <c r="E56" s="118"/>
      <c r="F56" s="44"/>
    </row>
    <row r="57" spans="1:6" ht="15" hidden="1" customHeight="1">
      <c r="A57" s="40"/>
      <c r="B57" s="29"/>
      <c r="C57" s="62"/>
      <c r="D57" s="118"/>
      <c r="E57" s="118"/>
      <c r="F57" s="44"/>
    </row>
    <row r="58" spans="1:6" ht="15" customHeight="1">
      <c r="A58" s="40"/>
      <c r="B58" s="29"/>
      <c r="C58" s="2" t="s">
        <v>244</v>
      </c>
      <c r="D58" s="118">
        <v>32144.38</v>
      </c>
      <c r="E58" s="118">
        <v>0</v>
      </c>
      <c r="F58" s="44">
        <f>D58-E58</f>
        <v>32144.38</v>
      </c>
    </row>
    <row r="59" spans="1:6" ht="15" customHeight="1">
      <c r="A59" s="40"/>
      <c r="B59" s="29"/>
      <c r="C59" s="2" t="s">
        <v>214</v>
      </c>
      <c r="D59" s="44">
        <v>0</v>
      </c>
      <c r="E59" s="44">
        <v>0</v>
      </c>
      <c r="F59" s="44">
        <f>D59-E59</f>
        <v>0</v>
      </c>
    </row>
    <row r="60" spans="1:6" ht="15" customHeight="1" thickBot="1">
      <c r="A60" s="40"/>
      <c r="B60" s="29"/>
      <c r="C60" s="2"/>
      <c r="D60" s="50"/>
      <c r="E60" s="50"/>
      <c r="F60" s="51"/>
    </row>
    <row r="61" spans="1:6" ht="15" customHeight="1" thickBot="1">
      <c r="A61" s="49" t="s">
        <v>164</v>
      </c>
      <c r="B61" s="29"/>
      <c r="C61" s="19"/>
      <c r="D61" s="46">
        <f>D65+D66+D68+D69+D70+D71+D78+D79+D80+D82+D83</f>
        <v>337696</v>
      </c>
      <c r="E61" s="46">
        <f>E65+E66+E68+E69+E70+E71+E78+E79+E80+E82+E83</f>
        <v>197305.56</v>
      </c>
      <c r="F61" s="57">
        <f>F65+F66+F68+F69+F70+F71+F78+F79+F80+F82</f>
        <v>140390.44</v>
      </c>
    </row>
    <row r="62" spans="1:6" ht="15" customHeight="1">
      <c r="A62" s="49"/>
      <c r="B62" s="29"/>
      <c r="C62" s="62" t="s">
        <v>25</v>
      </c>
      <c r="D62" s="59">
        <f t="shared" ref="D62:F63" si="3">D61</f>
        <v>337696</v>
      </c>
      <c r="E62" s="59">
        <f t="shared" si="3"/>
        <v>197305.56</v>
      </c>
      <c r="F62" s="59">
        <f t="shared" si="3"/>
        <v>140390.44</v>
      </c>
    </row>
    <row r="63" spans="1:6" ht="15" customHeight="1">
      <c r="A63" s="49"/>
      <c r="B63" s="29"/>
      <c r="C63" s="62" t="s">
        <v>26</v>
      </c>
      <c r="D63" s="58">
        <f t="shared" si="3"/>
        <v>337696</v>
      </c>
      <c r="E63" s="58">
        <f t="shared" si="3"/>
        <v>197305.56</v>
      </c>
      <c r="F63" s="58">
        <f t="shared" si="3"/>
        <v>140390.44</v>
      </c>
    </row>
    <row r="64" spans="1:6" ht="15" customHeight="1">
      <c r="A64" s="40"/>
      <c r="B64" s="29"/>
      <c r="C64" s="2" t="s">
        <v>29</v>
      </c>
      <c r="D64" s="41">
        <f>D66</f>
        <v>6740</v>
      </c>
      <c r="E64" s="41">
        <v>0</v>
      </c>
      <c r="F64" s="42">
        <f>D64-E64</f>
        <v>6740</v>
      </c>
    </row>
    <row r="65" spans="1:6" ht="15" customHeight="1">
      <c r="A65" s="40"/>
      <c r="B65" s="29"/>
      <c r="C65" s="2" t="s">
        <v>165</v>
      </c>
      <c r="D65" s="41">
        <v>1000</v>
      </c>
      <c r="E65" s="41">
        <v>0</v>
      </c>
      <c r="F65" s="42">
        <f>D65-E65</f>
        <v>1000</v>
      </c>
    </row>
    <row r="66" spans="1:6" ht="15" customHeight="1">
      <c r="A66" s="40"/>
      <c r="B66" s="29"/>
      <c r="C66" s="2" t="s">
        <v>173</v>
      </c>
      <c r="D66" s="41">
        <v>6740</v>
      </c>
      <c r="E66" s="41">
        <v>6740</v>
      </c>
      <c r="F66" s="44">
        <f>D66-E66</f>
        <v>0</v>
      </c>
    </row>
    <row r="67" spans="1:6" ht="15" customHeight="1">
      <c r="A67" s="40"/>
      <c r="B67" s="29"/>
      <c r="C67" s="2" t="s">
        <v>28</v>
      </c>
      <c r="D67" s="41">
        <f>D68+D69</f>
        <v>228000</v>
      </c>
      <c r="E67" s="41">
        <f>E68+E69</f>
        <v>131417.56</v>
      </c>
      <c r="F67" s="44">
        <f>F68+F69</f>
        <v>96582.44</v>
      </c>
    </row>
    <row r="68" spans="1:6" ht="15" customHeight="1">
      <c r="A68" s="40"/>
      <c r="B68" s="29"/>
      <c r="C68" s="2" t="s">
        <v>166</v>
      </c>
      <c r="D68" s="41">
        <v>8000</v>
      </c>
      <c r="E68" s="42">
        <v>5048.43</v>
      </c>
      <c r="F68" s="44">
        <f>D68-E68</f>
        <v>2951.5699999999997</v>
      </c>
    </row>
    <row r="69" spans="1:6" ht="15" customHeight="1">
      <c r="A69" s="40"/>
      <c r="B69" s="29"/>
      <c r="C69" s="2" t="s">
        <v>167</v>
      </c>
      <c r="D69" s="41">
        <v>220000</v>
      </c>
      <c r="E69" s="42">
        <v>126369.13</v>
      </c>
      <c r="F69" s="44">
        <f>D69-E69</f>
        <v>93630.87</v>
      </c>
    </row>
    <row r="70" spans="1:6" ht="15" customHeight="1">
      <c r="A70" s="40"/>
      <c r="B70" s="29"/>
      <c r="C70" s="2" t="s">
        <v>168</v>
      </c>
      <c r="D70" s="41">
        <v>8000</v>
      </c>
      <c r="E70" s="42">
        <v>832</v>
      </c>
      <c r="F70" s="44">
        <f>D70-E70</f>
        <v>7168</v>
      </c>
    </row>
    <row r="71" spans="1:6" ht="15.75" customHeight="1">
      <c r="A71" s="40"/>
      <c r="B71" s="29"/>
      <c r="C71" s="2" t="s">
        <v>169</v>
      </c>
      <c r="D71" s="41">
        <v>20000</v>
      </c>
      <c r="E71" s="41">
        <v>12660</v>
      </c>
      <c r="F71" s="44">
        <f>D71-E71</f>
        <v>7340</v>
      </c>
    </row>
    <row r="72" spans="1:6" ht="0.75" hidden="1" customHeight="1">
      <c r="A72" s="40"/>
      <c r="B72" s="29"/>
      <c r="C72" s="2"/>
      <c r="D72" s="41"/>
      <c r="E72" s="41"/>
      <c r="F72" s="44"/>
    </row>
    <row r="73" spans="1:6" ht="0.75" hidden="1" customHeight="1">
      <c r="A73" s="40"/>
      <c r="B73" s="29"/>
      <c r="C73" s="2"/>
      <c r="D73" s="41"/>
      <c r="E73" s="41"/>
      <c r="F73" s="44"/>
    </row>
    <row r="74" spans="1:6" ht="0.75" hidden="1" customHeight="1">
      <c r="A74" s="40"/>
      <c r="B74" s="29"/>
      <c r="C74" s="2"/>
      <c r="D74" s="41"/>
      <c r="E74" s="41"/>
      <c r="F74" s="44"/>
    </row>
    <row r="75" spans="1:6" ht="0.75" hidden="1" customHeight="1">
      <c r="A75" s="40"/>
      <c r="B75" s="29"/>
      <c r="C75" s="2"/>
      <c r="D75" s="41"/>
      <c r="E75" s="41"/>
      <c r="F75" s="44"/>
    </row>
    <row r="76" spans="1:6" ht="0.75" customHeight="1">
      <c r="A76" s="40"/>
      <c r="B76" s="29"/>
      <c r="C76" s="2"/>
      <c r="D76" s="41"/>
      <c r="E76" s="41"/>
      <c r="F76" s="44"/>
    </row>
    <row r="77" spans="1:6" ht="0.75" customHeight="1">
      <c r="A77" s="40"/>
      <c r="B77" s="29"/>
      <c r="C77" s="2"/>
      <c r="D77" s="41"/>
      <c r="E77" s="41"/>
      <c r="F77" s="44"/>
    </row>
    <row r="78" spans="1:6" ht="15" customHeight="1">
      <c r="A78" s="40"/>
      <c r="B78" s="29"/>
      <c r="C78" s="2" t="s">
        <v>215</v>
      </c>
      <c r="D78" s="41">
        <v>43956</v>
      </c>
      <c r="E78" s="42">
        <v>43956</v>
      </c>
      <c r="F78" s="44">
        <f>D78-E78</f>
        <v>0</v>
      </c>
    </row>
    <row r="79" spans="1:6" ht="15" customHeight="1">
      <c r="A79" s="119"/>
      <c r="B79" s="93"/>
      <c r="C79" s="32" t="s">
        <v>220</v>
      </c>
      <c r="D79" s="50">
        <v>0</v>
      </c>
      <c r="E79" s="51">
        <v>0</v>
      </c>
      <c r="F79" s="53">
        <f>D79-E79</f>
        <v>0</v>
      </c>
    </row>
    <row r="80" spans="1:6" ht="15" customHeight="1">
      <c r="A80" s="123"/>
      <c r="B80" s="124"/>
      <c r="C80" s="62" t="s">
        <v>214</v>
      </c>
      <c r="D80" s="44">
        <v>28300</v>
      </c>
      <c r="E80" s="44">
        <v>0</v>
      </c>
      <c r="F80" s="44">
        <f>D80-E80</f>
        <v>28300</v>
      </c>
    </row>
    <row r="81" spans="1:6" ht="15" hidden="1" customHeight="1">
      <c r="A81" s="129"/>
      <c r="B81" s="124"/>
      <c r="C81" s="62"/>
      <c r="D81" s="44"/>
      <c r="E81" s="44"/>
      <c r="F81" s="44"/>
    </row>
    <row r="82" spans="1:6" ht="15" customHeight="1">
      <c r="A82" s="129"/>
      <c r="B82" s="124"/>
      <c r="C82" s="62" t="s">
        <v>274</v>
      </c>
      <c r="D82" s="44">
        <v>1700</v>
      </c>
      <c r="E82" s="44">
        <v>1700</v>
      </c>
      <c r="F82" s="44">
        <f>D82-E82</f>
        <v>0</v>
      </c>
    </row>
    <row r="83" spans="1:6" ht="15" customHeight="1">
      <c r="A83" s="161"/>
      <c r="B83" s="82"/>
      <c r="C83" s="22" t="s">
        <v>244</v>
      </c>
      <c r="D83" s="51">
        <v>0</v>
      </c>
      <c r="E83" s="51">
        <v>0</v>
      </c>
      <c r="F83" s="51">
        <f>D83-E83</f>
        <v>0</v>
      </c>
    </row>
    <row r="84" spans="1:6" ht="15" customHeight="1" thickBot="1">
      <c r="A84" s="129"/>
      <c r="B84" s="124"/>
      <c r="C84" s="62"/>
      <c r="D84" s="53"/>
      <c r="E84" s="53"/>
      <c r="F84" s="53"/>
    </row>
    <row r="85" spans="1:6" ht="15" customHeight="1" thickBot="1">
      <c r="A85" s="129" t="s">
        <v>236</v>
      </c>
      <c r="B85" s="124"/>
      <c r="C85" s="63"/>
      <c r="D85" s="46">
        <f>D87</f>
        <v>16000</v>
      </c>
      <c r="E85" s="47">
        <f>E87</f>
        <v>10478.66</v>
      </c>
      <c r="F85" s="48">
        <f>F87</f>
        <v>5521.34</v>
      </c>
    </row>
    <row r="86" spans="1:6" ht="15" customHeight="1">
      <c r="A86" s="129"/>
      <c r="B86" s="124"/>
      <c r="C86" s="62" t="s">
        <v>232</v>
      </c>
      <c r="D86" s="42">
        <f>D87</f>
        <v>16000</v>
      </c>
      <c r="E86" s="42">
        <f>E87</f>
        <v>10478.66</v>
      </c>
      <c r="F86" s="42">
        <f>F87</f>
        <v>5521.34</v>
      </c>
    </row>
    <row r="87" spans="1:6" ht="15" customHeight="1">
      <c r="A87" s="161"/>
      <c r="B87" s="82"/>
      <c r="C87" s="22" t="s">
        <v>171</v>
      </c>
      <c r="D87" s="51">
        <v>16000</v>
      </c>
      <c r="E87" s="51">
        <v>10478.66</v>
      </c>
      <c r="F87" s="51">
        <f>D87-E87</f>
        <v>5521.34</v>
      </c>
    </row>
    <row r="88" spans="1:6" ht="15" customHeight="1" thickBot="1">
      <c r="A88" s="129"/>
      <c r="B88" s="30"/>
      <c r="C88" s="62"/>
      <c r="D88" s="53"/>
      <c r="E88" s="53"/>
      <c r="F88" s="53"/>
    </row>
    <row r="89" spans="1:6" ht="15" customHeight="1" thickBot="1">
      <c r="A89" s="135" t="s">
        <v>208</v>
      </c>
      <c r="B89" s="94"/>
      <c r="C89" s="67"/>
      <c r="D89" s="46">
        <f>D91+D92</f>
        <v>2000</v>
      </c>
      <c r="E89" s="47">
        <f>E91+E92</f>
        <v>2000</v>
      </c>
      <c r="F89" s="48">
        <f>F91+F92</f>
        <v>0</v>
      </c>
    </row>
    <row r="90" spans="1:6" ht="15" customHeight="1">
      <c r="A90" s="135"/>
      <c r="B90" s="94"/>
      <c r="C90" s="62" t="s">
        <v>25</v>
      </c>
      <c r="D90" s="59">
        <f>D91+D92</f>
        <v>2000</v>
      </c>
      <c r="E90" s="59">
        <f>E89</f>
        <v>2000</v>
      </c>
      <c r="F90" s="59">
        <f>F89</f>
        <v>0</v>
      </c>
    </row>
    <row r="91" spans="1:6" ht="15" customHeight="1">
      <c r="A91" s="135"/>
      <c r="B91" s="94"/>
      <c r="C91" s="62" t="s">
        <v>230</v>
      </c>
      <c r="D91" s="59">
        <v>0</v>
      </c>
      <c r="E91" s="59">
        <v>0</v>
      </c>
      <c r="F91" s="59">
        <f>D91-E91</f>
        <v>0</v>
      </c>
    </row>
    <row r="92" spans="1:6" ht="15" customHeight="1">
      <c r="A92" s="135"/>
      <c r="B92" s="94"/>
      <c r="C92" s="62" t="s">
        <v>218</v>
      </c>
      <c r="D92" s="58">
        <v>2000</v>
      </c>
      <c r="E92" s="58">
        <v>2000</v>
      </c>
      <c r="F92" s="58">
        <f>D92-E92</f>
        <v>0</v>
      </c>
    </row>
    <row r="93" spans="1:6" ht="15" customHeight="1" thickBot="1">
      <c r="A93" s="135"/>
      <c r="B93" s="94"/>
      <c r="C93" s="62"/>
      <c r="D93" s="154"/>
      <c r="E93" s="154"/>
      <c r="F93" s="154"/>
    </row>
    <row r="94" spans="1:6" ht="15" customHeight="1" thickBot="1">
      <c r="A94" s="135" t="s">
        <v>275</v>
      </c>
      <c r="B94" s="94"/>
      <c r="C94" s="63"/>
      <c r="D94" s="46">
        <v>500</v>
      </c>
      <c r="E94" s="47">
        <f>E95</f>
        <v>0</v>
      </c>
      <c r="F94" s="48">
        <v>0</v>
      </c>
    </row>
    <row r="95" spans="1:6" ht="15" customHeight="1">
      <c r="A95" s="135"/>
      <c r="B95" s="94"/>
      <c r="C95" s="62" t="s">
        <v>229</v>
      </c>
      <c r="D95" s="149">
        <v>500</v>
      </c>
      <c r="E95" s="149">
        <v>0</v>
      </c>
      <c r="F95" s="149">
        <f>D95-E95</f>
        <v>500</v>
      </c>
    </row>
    <row r="96" spans="1:6" ht="15" customHeight="1" thickBot="1">
      <c r="A96" s="135"/>
      <c r="B96" s="94"/>
      <c r="C96" s="62"/>
      <c r="D96" s="154"/>
      <c r="E96" s="154"/>
      <c r="F96" s="154"/>
    </row>
    <row r="97" spans="1:6" ht="15" customHeight="1" thickBot="1">
      <c r="A97" s="135"/>
      <c r="B97" s="94"/>
      <c r="C97" s="63"/>
      <c r="D97" s="46">
        <v>15000</v>
      </c>
      <c r="E97" s="47">
        <v>0</v>
      </c>
      <c r="F97" s="48">
        <v>15000</v>
      </c>
    </row>
    <row r="98" spans="1:6" ht="15" customHeight="1">
      <c r="A98" s="135" t="s">
        <v>271</v>
      </c>
      <c r="B98" s="94"/>
      <c r="C98" s="63" t="s">
        <v>25</v>
      </c>
      <c r="D98" s="174">
        <v>15000</v>
      </c>
      <c r="E98" s="175">
        <v>0</v>
      </c>
      <c r="F98" s="176">
        <v>15000</v>
      </c>
    </row>
    <row r="99" spans="1:6" ht="15" customHeight="1" thickBot="1">
      <c r="A99" s="135"/>
      <c r="B99" s="94"/>
      <c r="C99" s="62"/>
      <c r="D99" s="149"/>
      <c r="E99" s="149"/>
      <c r="F99" s="149"/>
    </row>
    <row r="100" spans="1:6" ht="15" customHeight="1" thickBot="1">
      <c r="A100" s="49" t="s">
        <v>180</v>
      </c>
      <c r="B100" s="29"/>
      <c r="C100" s="63"/>
      <c r="D100" s="46">
        <f>D103+D104+D105+D106+D107+D108+D109+D110</f>
        <v>174977.37</v>
      </c>
      <c r="E100" s="46">
        <f>E103+E104+E105+E106+E107+E108+E109+E110</f>
        <v>63034.67</v>
      </c>
      <c r="F100" s="57">
        <f>D100-E100</f>
        <v>111942.7</v>
      </c>
    </row>
    <row r="101" spans="1:6" ht="13.5" customHeight="1">
      <c r="A101" s="40"/>
      <c r="B101" s="29"/>
      <c r="C101" s="62" t="s">
        <v>25</v>
      </c>
      <c r="D101" s="42">
        <f>D100</f>
        <v>174977.37</v>
      </c>
      <c r="E101" s="42">
        <f>E100</f>
        <v>63034.67</v>
      </c>
      <c r="F101" s="42">
        <f>F100</f>
        <v>111942.7</v>
      </c>
    </row>
    <row r="102" spans="1:6" ht="15" hidden="1" customHeight="1">
      <c r="A102" s="40"/>
      <c r="B102" s="29"/>
      <c r="C102" s="62"/>
      <c r="D102" s="44"/>
      <c r="E102" s="44"/>
      <c r="F102" s="44"/>
    </row>
    <row r="103" spans="1:6" ht="15" customHeight="1">
      <c r="A103" s="40"/>
      <c r="B103" s="29"/>
      <c r="C103" s="62" t="s">
        <v>168</v>
      </c>
      <c r="D103" s="44">
        <v>28220.2</v>
      </c>
      <c r="E103" s="44">
        <v>0</v>
      </c>
      <c r="F103" s="44">
        <f t="shared" ref="F103:F110" si="4">D103-E103</f>
        <v>28220.2</v>
      </c>
    </row>
    <row r="104" spans="1:6" ht="15" customHeight="1">
      <c r="A104" s="40"/>
      <c r="B104" s="29"/>
      <c r="C104" s="62" t="s">
        <v>169</v>
      </c>
      <c r="D104" s="53">
        <v>0</v>
      </c>
      <c r="E104" s="53">
        <v>0</v>
      </c>
      <c r="F104" s="53">
        <f>D104-E104</f>
        <v>0</v>
      </c>
    </row>
    <row r="105" spans="1:6" ht="15" customHeight="1">
      <c r="A105" s="40"/>
      <c r="B105" s="29"/>
      <c r="C105" s="62" t="s">
        <v>217</v>
      </c>
      <c r="D105" s="53">
        <v>7757.17</v>
      </c>
      <c r="E105" s="53">
        <v>7757.17</v>
      </c>
      <c r="F105" s="53">
        <f t="shared" si="4"/>
        <v>0</v>
      </c>
    </row>
    <row r="106" spans="1:6" ht="15" customHeight="1">
      <c r="A106" s="40"/>
      <c r="B106" s="29"/>
      <c r="C106" s="62" t="s">
        <v>244</v>
      </c>
      <c r="D106" s="53">
        <v>0</v>
      </c>
      <c r="E106" s="53">
        <v>0</v>
      </c>
      <c r="F106" s="53">
        <f>D106-E106</f>
        <v>0</v>
      </c>
    </row>
    <row r="107" spans="1:6" ht="15" customHeight="1">
      <c r="A107" s="40"/>
      <c r="B107" s="29"/>
      <c r="C107" s="62" t="s">
        <v>213</v>
      </c>
      <c r="D107" s="53">
        <v>90000</v>
      </c>
      <c r="E107" s="53">
        <v>29577.5</v>
      </c>
      <c r="F107" s="53">
        <f t="shared" si="4"/>
        <v>60422.5</v>
      </c>
    </row>
    <row r="108" spans="1:6" ht="15" customHeight="1">
      <c r="A108" s="40"/>
      <c r="B108" s="29"/>
      <c r="C108" s="62" t="s">
        <v>231</v>
      </c>
      <c r="D108" s="53">
        <v>25000</v>
      </c>
      <c r="E108" s="53">
        <v>25000</v>
      </c>
      <c r="F108" s="53">
        <f t="shared" si="4"/>
        <v>0</v>
      </c>
    </row>
    <row r="109" spans="1:6" ht="15" customHeight="1">
      <c r="A109" s="40"/>
      <c r="B109" s="29"/>
      <c r="C109" s="62" t="s">
        <v>220</v>
      </c>
      <c r="D109" s="53">
        <v>700</v>
      </c>
      <c r="E109" s="53">
        <v>700</v>
      </c>
      <c r="F109" s="53">
        <f t="shared" si="4"/>
        <v>0</v>
      </c>
    </row>
    <row r="110" spans="1:6" ht="15" customHeight="1">
      <c r="A110" s="40"/>
      <c r="B110" s="29"/>
      <c r="C110" s="62" t="s">
        <v>214</v>
      </c>
      <c r="D110" s="53">
        <v>23300</v>
      </c>
      <c r="E110" s="53">
        <v>0</v>
      </c>
      <c r="F110" s="53">
        <f t="shared" si="4"/>
        <v>23300</v>
      </c>
    </row>
    <row r="111" spans="1:6" ht="15" customHeight="1" thickBot="1">
      <c r="A111" s="40"/>
      <c r="B111" s="29"/>
      <c r="C111" s="62"/>
      <c r="D111" s="53"/>
      <c r="E111" s="53"/>
      <c r="F111" s="53"/>
    </row>
    <row r="112" spans="1:6" ht="15" customHeight="1" thickBot="1">
      <c r="A112" s="49" t="s">
        <v>178</v>
      </c>
      <c r="B112" s="29"/>
      <c r="C112" s="63"/>
      <c r="D112" s="46">
        <f>D114+D119</f>
        <v>52917</v>
      </c>
      <c r="E112" s="47">
        <f>E114+E119</f>
        <v>23292</v>
      </c>
      <c r="F112" s="48">
        <f>F114+F119</f>
        <v>29625</v>
      </c>
    </row>
    <row r="113" spans="1:6" ht="15" customHeight="1">
      <c r="A113" s="40"/>
      <c r="B113" s="29"/>
      <c r="C113" s="62" t="s">
        <v>25</v>
      </c>
      <c r="D113" s="51">
        <f>D114+D119</f>
        <v>52917</v>
      </c>
      <c r="E113" s="51">
        <f>E114+E119</f>
        <v>23292</v>
      </c>
      <c r="F113" s="51">
        <f>D113-E113</f>
        <v>29625</v>
      </c>
    </row>
    <row r="114" spans="1:6" ht="15" customHeight="1">
      <c r="A114" s="40"/>
      <c r="B114" s="29"/>
      <c r="C114" s="62" t="s">
        <v>212</v>
      </c>
      <c r="D114" s="53">
        <v>5000</v>
      </c>
      <c r="E114" s="53">
        <v>24</v>
      </c>
      <c r="F114" s="53">
        <f>D114-E114</f>
        <v>4976</v>
      </c>
    </row>
    <row r="115" spans="1:6" ht="1.5" hidden="1" customHeight="1">
      <c r="A115" s="40"/>
      <c r="B115" s="29"/>
      <c r="C115" s="2"/>
      <c r="D115" s="53"/>
      <c r="E115" s="53"/>
      <c r="F115" s="53"/>
    </row>
    <row r="116" spans="1:6" ht="1.5" hidden="1" customHeight="1" thickBot="1">
      <c r="A116" s="49"/>
      <c r="B116" s="29"/>
      <c r="C116" s="52"/>
      <c r="D116" s="46"/>
      <c r="E116" s="47"/>
      <c r="F116" s="48"/>
    </row>
    <row r="117" spans="1:6" ht="15" hidden="1" customHeight="1">
      <c r="A117" s="40"/>
      <c r="B117" s="29"/>
      <c r="C117" s="2"/>
      <c r="D117" s="51"/>
      <c r="E117" s="51"/>
      <c r="F117" s="51"/>
    </row>
    <row r="118" spans="1:6" ht="15" hidden="1" customHeight="1">
      <c r="A118" s="40"/>
      <c r="B118" s="29"/>
      <c r="C118" s="2"/>
      <c r="D118" s="53"/>
      <c r="E118" s="53"/>
      <c r="F118" s="53"/>
    </row>
    <row r="119" spans="1:6" ht="15" customHeight="1">
      <c r="A119" s="40"/>
      <c r="B119" s="29"/>
      <c r="C119" s="2" t="s">
        <v>210</v>
      </c>
      <c r="D119" s="53">
        <v>47917</v>
      </c>
      <c r="E119" s="53">
        <v>23268</v>
      </c>
      <c r="F119" s="53">
        <f>D119-E119</f>
        <v>24649</v>
      </c>
    </row>
    <row r="120" spans="1:6" ht="15" customHeight="1" thickBot="1">
      <c r="A120" s="40"/>
      <c r="B120" s="29"/>
      <c r="C120" s="62"/>
      <c r="D120" s="44"/>
      <c r="E120" s="44"/>
      <c r="F120" s="44"/>
    </row>
    <row r="121" spans="1:6" ht="15" customHeight="1" thickBot="1">
      <c r="A121" s="49" t="s">
        <v>225</v>
      </c>
      <c r="B121" s="29"/>
      <c r="C121" s="52"/>
      <c r="D121" s="46">
        <f>D123</f>
        <v>2640.92</v>
      </c>
      <c r="E121" s="47">
        <f>E123</f>
        <v>290</v>
      </c>
      <c r="F121" s="48">
        <f>D121-E121</f>
        <v>2350.92</v>
      </c>
    </row>
    <row r="122" spans="1:6" ht="15" customHeight="1">
      <c r="A122" s="40"/>
      <c r="B122" s="29"/>
      <c r="C122" s="52" t="s">
        <v>25</v>
      </c>
      <c r="D122" s="42">
        <f>D123</f>
        <v>2640.92</v>
      </c>
      <c r="E122" s="42">
        <f>E123</f>
        <v>290</v>
      </c>
      <c r="F122" s="42">
        <f>D122-E122</f>
        <v>2350.92</v>
      </c>
    </row>
    <row r="123" spans="1:6" ht="15" customHeight="1">
      <c r="A123" s="40"/>
      <c r="B123" s="29"/>
      <c r="C123" s="52" t="s">
        <v>211</v>
      </c>
      <c r="D123" s="42">
        <v>2640.92</v>
      </c>
      <c r="E123" s="42">
        <v>290</v>
      </c>
      <c r="F123" s="42">
        <f>D123-E123</f>
        <v>2350.92</v>
      </c>
    </row>
    <row r="124" spans="1:6" ht="15" customHeight="1" thickBot="1">
      <c r="A124" s="40"/>
      <c r="B124" s="29"/>
      <c r="C124" s="52"/>
      <c r="D124" s="53"/>
      <c r="E124" s="53"/>
      <c r="F124" s="53"/>
    </row>
    <row r="125" spans="1:6" ht="15" customHeight="1" thickBot="1">
      <c r="A125" s="49" t="s">
        <v>255</v>
      </c>
      <c r="B125" s="168"/>
      <c r="C125" s="169"/>
      <c r="D125" s="46">
        <f>D127+D128</f>
        <v>4000</v>
      </c>
      <c r="E125" s="47">
        <v>125</v>
      </c>
      <c r="F125" s="48">
        <f>F127+F128</f>
        <v>3875</v>
      </c>
    </row>
    <row r="126" spans="1:6" ht="15" customHeight="1">
      <c r="A126" s="40"/>
      <c r="B126" s="29"/>
      <c r="C126" s="52" t="s">
        <v>25</v>
      </c>
      <c r="D126" s="42">
        <f>D125</f>
        <v>4000</v>
      </c>
      <c r="E126" s="42">
        <v>125</v>
      </c>
      <c r="F126" s="42">
        <f>D126-E126</f>
        <v>3875</v>
      </c>
    </row>
    <row r="127" spans="1:6" ht="15" customHeight="1">
      <c r="A127" s="40"/>
      <c r="B127" s="29"/>
      <c r="C127" s="52" t="s">
        <v>230</v>
      </c>
      <c r="D127" s="44">
        <v>1000</v>
      </c>
      <c r="E127" s="44">
        <v>0</v>
      </c>
      <c r="F127" s="44">
        <v>1000</v>
      </c>
    </row>
    <row r="128" spans="1:6" ht="15" customHeight="1">
      <c r="A128" s="40"/>
      <c r="B128" s="29"/>
      <c r="C128" s="62" t="s">
        <v>256</v>
      </c>
      <c r="D128" s="44">
        <v>3000</v>
      </c>
      <c r="E128" s="44">
        <v>125</v>
      </c>
      <c r="F128" s="44">
        <f>D128-E128</f>
        <v>2875</v>
      </c>
    </row>
    <row r="129" spans="1:6" ht="15" customHeight="1" thickBot="1">
      <c r="A129" s="40"/>
      <c r="B129" s="29"/>
      <c r="C129" s="62"/>
      <c r="D129" s="53"/>
      <c r="E129" s="53"/>
      <c r="F129" s="53"/>
    </row>
    <row r="130" spans="1:6" ht="15" customHeight="1" thickBot="1">
      <c r="A130" s="49" t="s">
        <v>281</v>
      </c>
      <c r="B130" s="168"/>
      <c r="C130" s="164"/>
      <c r="D130" s="46">
        <f>D132</f>
        <v>30000</v>
      </c>
      <c r="E130" s="47">
        <f>E132</f>
        <v>900</v>
      </c>
      <c r="F130" s="48">
        <f>F132</f>
        <v>29100</v>
      </c>
    </row>
    <row r="131" spans="1:6" ht="15" customHeight="1">
      <c r="A131" s="40"/>
      <c r="B131" s="29"/>
      <c r="C131" s="62" t="s">
        <v>25</v>
      </c>
      <c r="D131" s="42">
        <f>D132</f>
        <v>30000</v>
      </c>
      <c r="E131" s="42">
        <f>E132</f>
        <v>900</v>
      </c>
      <c r="F131" s="42">
        <f>F132</f>
        <v>29100</v>
      </c>
    </row>
    <row r="132" spans="1:6" ht="15" customHeight="1">
      <c r="A132" s="40"/>
      <c r="B132" s="29"/>
      <c r="C132" s="62" t="s">
        <v>256</v>
      </c>
      <c r="D132" s="44">
        <v>30000</v>
      </c>
      <c r="E132" s="44">
        <v>900</v>
      </c>
      <c r="F132" s="44">
        <f>D132-E132</f>
        <v>29100</v>
      </c>
    </row>
    <row r="133" spans="1:6" ht="15" customHeight="1" thickBot="1">
      <c r="A133" s="40"/>
      <c r="B133" s="29"/>
      <c r="C133" s="62"/>
      <c r="D133" s="44"/>
      <c r="E133" s="44"/>
      <c r="F133" s="44"/>
    </row>
    <row r="134" spans="1:6" ht="15" hidden="1" customHeight="1">
      <c r="A134" s="49"/>
      <c r="B134" s="29"/>
      <c r="C134" s="52"/>
      <c r="D134" s="170"/>
      <c r="E134" s="170"/>
      <c r="F134" s="171"/>
    </row>
    <row r="135" spans="1:6" ht="15" hidden="1" customHeight="1">
      <c r="A135" s="40"/>
      <c r="B135" s="29"/>
      <c r="C135" s="2"/>
      <c r="D135" s="44"/>
      <c r="E135" s="44"/>
      <c r="F135" s="44"/>
    </row>
    <row r="136" spans="1:6" ht="15" hidden="1" customHeight="1">
      <c r="A136" s="40"/>
      <c r="B136" s="29"/>
      <c r="C136" s="2"/>
      <c r="D136" s="51"/>
      <c r="E136" s="51"/>
      <c r="F136" s="51"/>
    </row>
    <row r="137" spans="1:6" ht="2.25" hidden="1" customHeight="1" thickBot="1">
      <c r="A137" s="40"/>
      <c r="B137" s="29"/>
      <c r="C137" s="2"/>
      <c r="D137" s="44"/>
      <c r="E137" s="44"/>
      <c r="F137" s="44"/>
    </row>
    <row r="138" spans="1:6" ht="15" customHeight="1" thickBot="1">
      <c r="A138" s="49" t="s">
        <v>205</v>
      </c>
      <c r="B138" s="55"/>
      <c r="C138" s="52"/>
      <c r="D138" s="46">
        <f>D141+D142+D143</f>
        <v>151042</v>
      </c>
      <c r="E138" s="46">
        <f>E141+E142+E143</f>
        <v>100773.28</v>
      </c>
      <c r="F138" s="46">
        <f>F141+F142+F143</f>
        <v>50268.72</v>
      </c>
    </row>
    <row r="139" spans="1:6" ht="15" customHeight="1">
      <c r="A139" s="40"/>
      <c r="B139" s="55"/>
      <c r="C139" s="2" t="s">
        <v>25</v>
      </c>
      <c r="D139" s="41">
        <f>D140</f>
        <v>151042</v>
      </c>
      <c r="E139" s="41">
        <v>0</v>
      </c>
      <c r="F139" s="41">
        <f>D139-E139</f>
        <v>151042</v>
      </c>
    </row>
    <row r="140" spans="1:6" ht="15" customHeight="1">
      <c r="A140" s="40"/>
      <c r="B140" s="55"/>
      <c r="C140" s="2" t="s">
        <v>24</v>
      </c>
      <c r="D140" s="41">
        <f>D138</f>
        <v>151042</v>
      </c>
      <c r="E140" s="41">
        <v>0</v>
      </c>
      <c r="F140" s="41">
        <f>D140-E140</f>
        <v>151042</v>
      </c>
    </row>
    <row r="141" spans="1:6" ht="15" customHeight="1">
      <c r="A141" s="49" t="s">
        <v>175</v>
      </c>
      <c r="B141" s="55"/>
      <c r="C141" s="2" t="s">
        <v>161</v>
      </c>
      <c r="D141" s="41">
        <v>113130</v>
      </c>
      <c r="E141" s="42">
        <v>79935.28</v>
      </c>
      <c r="F141" s="41">
        <f>D141-E141</f>
        <v>33194.720000000001</v>
      </c>
    </row>
    <row r="142" spans="1:6" ht="15" customHeight="1">
      <c r="A142" s="49" t="s">
        <v>187</v>
      </c>
      <c r="B142" s="55"/>
      <c r="C142" s="2" t="s">
        <v>162</v>
      </c>
      <c r="D142" s="41">
        <v>37912</v>
      </c>
      <c r="E142" s="42">
        <v>20838</v>
      </c>
      <c r="F142" s="41">
        <f>D142-E142</f>
        <v>17074</v>
      </c>
    </row>
    <row r="143" spans="1:6" ht="15" customHeight="1">
      <c r="A143" s="49"/>
      <c r="B143" s="55"/>
      <c r="C143" s="2" t="s">
        <v>214</v>
      </c>
      <c r="D143" s="41">
        <v>0</v>
      </c>
      <c r="E143" s="42">
        <v>0</v>
      </c>
      <c r="F143" s="41">
        <f>D143-E143</f>
        <v>0</v>
      </c>
    </row>
    <row r="144" spans="1:6" ht="15" customHeight="1">
      <c r="A144" s="49"/>
      <c r="B144" s="55"/>
      <c r="C144" s="2"/>
      <c r="D144" s="41"/>
      <c r="E144" s="42"/>
      <c r="F144" s="41"/>
    </row>
    <row r="145" spans="1:6" ht="0.75" customHeight="1" thickBot="1">
      <c r="A145" s="40"/>
      <c r="B145" s="55"/>
      <c r="C145" s="2"/>
      <c r="D145" s="41"/>
      <c r="E145" s="42"/>
      <c r="F145" s="41">
        <f>D145-E145</f>
        <v>0</v>
      </c>
    </row>
    <row r="146" spans="1:6" ht="0.75" hidden="1" customHeight="1">
      <c r="A146" s="40"/>
      <c r="B146" s="55"/>
      <c r="C146" s="2"/>
      <c r="D146" s="41"/>
      <c r="E146" s="42"/>
      <c r="F146" s="41"/>
    </row>
    <row r="147" spans="1:6" ht="0.75" hidden="1" customHeight="1">
      <c r="A147" s="40"/>
      <c r="B147" s="55"/>
      <c r="C147" s="2"/>
      <c r="D147" s="41"/>
      <c r="E147" s="42"/>
      <c r="F147" s="41"/>
    </row>
    <row r="148" spans="1:6" ht="15" customHeight="1" thickBot="1">
      <c r="A148" s="129" t="s">
        <v>226</v>
      </c>
      <c r="B148" s="131"/>
      <c r="C148" s="67"/>
      <c r="D148" s="46">
        <f>D151+D152</f>
        <v>0</v>
      </c>
      <c r="E148" s="47">
        <f>E151</f>
        <v>0</v>
      </c>
      <c r="F148" s="48">
        <f>F151+F152</f>
        <v>0</v>
      </c>
    </row>
    <row r="149" spans="1:6" ht="15" customHeight="1">
      <c r="A149" s="129"/>
      <c r="B149" s="131"/>
      <c r="C149" s="62" t="s">
        <v>25</v>
      </c>
      <c r="D149" s="59">
        <f>D148</f>
        <v>0</v>
      </c>
      <c r="E149" s="59">
        <f>E148</f>
        <v>0</v>
      </c>
      <c r="F149" s="59">
        <v>0</v>
      </c>
    </row>
    <row r="150" spans="1:6" ht="15" customHeight="1">
      <c r="A150" s="129"/>
      <c r="B150" s="131"/>
      <c r="C150" s="62" t="s">
        <v>26</v>
      </c>
      <c r="D150" s="58">
        <f>D149</f>
        <v>0</v>
      </c>
      <c r="E150" s="58">
        <f>E148</f>
        <v>0</v>
      </c>
      <c r="F150" s="58">
        <v>0</v>
      </c>
    </row>
    <row r="151" spans="1:6" ht="15" customHeight="1">
      <c r="A151" s="135"/>
      <c r="B151" s="131"/>
      <c r="C151" s="120" t="s">
        <v>169</v>
      </c>
      <c r="D151" s="154">
        <v>0</v>
      </c>
      <c r="E151" s="154">
        <v>0</v>
      </c>
      <c r="F151" s="154">
        <f>D151-E151</f>
        <v>0</v>
      </c>
    </row>
    <row r="152" spans="1:6" ht="15" customHeight="1">
      <c r="A152" s="135"/>
      <c r="B152" s="131"/>
      <c r="C152" s="120" t="s">
        <v>213</v>
      </c>
      <c r="D152" s="154">
        <v>0</v>
      </c>
      <c r="E152" s="154">
        <v>0</v>
      </c>
      <c r="F152" s="154">
        <v>0</v>
      </c>
    </row>
    <row r="153" spans="1:6" ht="15" customHeight="1" thickBot="1">
      <c r="A153" s="135"/>
      <c r="B153" s="131"/>
      <c r="C153" s="120"/>
      <c r="D153" s="154"/>
      <c r="E153" s="154"/>
      <c r="F153" s="154"/>
    </row>
    <row r="154" spans="1:6" ht="15" customHeight="1" thickBot="1">
      <c r="A154" s="135" t="s">
        <v>261</v>
      </c>
      <c r="B154" s="131"/>
      <c r="C154" s="67"/>
      <c r="D154" s="46">
        <f>D156+D157+D158</f>
        <v>239139</v>
      </c>
      <c r="E154" s="47">
        <f>E156+E157+E158</f>
        <v>75015.509999999995</v>
      </c>
      <c r="F154" s="48">
        <f>F156+F157+F158</f>
        <v>164123.49</v>
      </c>
    </row>
    <row r="155" spans="1:6" ht="15" customHeight="1">
      <c r="A155" s="135"/>
      <c r="B155" s="131"/>
      <c r="C155" s="120" t="s">
        <v>25</v>
      </c>
      <c r="D155" s="149">
        <f>D156</f>
        <v>239139</v>
      </c>
      <c r="E155" s="149">
        <f>E156</f>
        <v>75015.509999999995</v>
      </c>
      <c r="F155" s="149">
        <f>D155-E155</f>
        <v>164123.49</v>
      </c>
    </row>
    <row r="156" spans="1:6" ht="15" customHeight="1">
      <c r="A156" s="135"/>
      <c r="B156" s="131"/>
      <c r="C156" s="120" t="s">
        <v>168</v>
      </c>
      <c r="D156" s="154">
        <v>239139</v>
      </c>
      <c r="E156" s="154">
        <v>75015.509999999995</v>
      </c>
      <c r="F156" s="154">
        <f>D156-E156</f>
        <v>164123.49</v>
      </c>
    </row>
    <row r="157" spans="1:6" ht="15" customHeight="1">
      <c r="A157" s="135"/>
      <c r="B157" s="131"/>
      <c r="C157" s="120" t="s">
        <v>244</v>
      </c>
      <c r="D157" s="154">
        <v>0</v>
      </c>
      <c r="E157" s="154">
        <v>0</v>
      </c>
      <c r="F157" s="154">
        <f>D157-E157</f>
        <v>0</v>
      </c>
    </row>
    <row r="158" spans="1:6" ht="15" customHeight="1">
      <c r="A158" s="135"/>
      <c r="B158" s="131"/>
      <c r="C158" s="120" t="s">
        <v>213</v>
      </c>
      <c r="D158" s="154">
        <v>0</v>
      </c>
      <c r="E158" s="154">
        <v>0</v>
      </c>
      <c r="F158" s="154">
        <f>D158-E158</f>
        <v>0</v>
      </c>
    </row>
    <row r="159" spans="1:6" ht="15" customHeight="1" thickBot="1">
      <c r="A159" s="135"/>
      <c r="B159" s="131"/>
      <c r="C159" s="120"/>
      <c r="D159" s="154"/>
      <c r="E159" s="154"/>
      <c r="F159" s="154"/>
    </row>
    <row r="160" spans="1:6" ht="15" customHeight="1" thickBot="1">
      <c r="A160" s="135" t="s">
        <v>279</v>
      </c>
      <c r="B160" s="131"/>
      <c r="C160" s="67"/>
      <c r="D160" s="46">
        <f>D161</f>
        <v>0</v>
      </c>
      <c r="E160" s="47">
        <f>E161</f>
        <v>0</v>
      </c>
      <c r="F160" s="48">
        <f>F161</f>
        <v>0</v>
      </c>
    </row>
    <row r="161" spans="1:6" ht="15" customHeight="1">
      <c r="A161" s="135"/>
      <c r="B161" s="131"/>
      <c r="C161" s="120" t="s">
        <v>168</v>
      </c>
      <c r="D161" s="149">
        <v>0</v>
      </c>
      <c r="E161" s="149">
        <v>0</v>
      </c>
      <c r="F161" s="149">
        <f>D161-E161</f>
        <v>0</v>
      </c>
    </row>
    <row r="162" spans="1:6" ht="15" customHeight="1">
      <c r="A162" s="135"/>
      <c r="B162" s="131"/>
      <c r="C162" s="120"/>
      <c r="D162" s="154"/>
      <c r="E162" s="154"/>
      <c r="F162" s="154"/>
    </row>
    <row r="163" spans="1:6" ht="15" customHeight="1" thickBot="1">
      <c r="A163" s="135"/>
      <c r="B163" s="131"/>
      <c r="C163" s="120"/>
      <c r="D163" s="154"/>
      <c r="E163" s="154"/>
      <c r="F163" s="154"/>
    </row>
    <row r="164" spans="1:6" ht="15" customHeight="1" thickBot="1">
      <c r="A164" s="135" t="s">
        <v>257</v>
      </c>
      <c r="B164" s="131"/>
      <c r="C164" s="67"/>
      <c r="D164" s="153">
        <f>D166+D167+D168+D169+D170</f>
        <v>38860</v>
      </c>
      <c r="E164" s="46">
        <f>E166+E167+E168+E169+E170</f>
        <v>23657</v>
      </c>
      <c r="F164" s="48">
        <f>F166+F167+F168</f>
        <v>0</v>
      </c>
    </row>
    <row r="165" spans="1:6" ht="15" customHeight="1">
      <c r="A165" s="135"/>
      <c r="B165" s="131"/>
      <c r="C165" s="120" t="s">
        <v>25</v>
      </c>
      <c r="D165" s="149">
        <f>D166+D167</f>
        <v>0</v>
      </c>
      <c r="E165" s="149">
        <f>E166</f>
        <v>0</v>
      </c>
      <c r="F165" s="149">
        <f>F166+F167</f>
        <v>0</v>
      </c>
    </row>
    <row r="166" spans="1:6" ht="15" customHeight="1">
      <c r="A166" s="135"/>
      <c r="B166" s="131"/>
      <c r="C166" s="120" t="s">
        <v>166</v>
      </c>
      <c r="D166" s="154">
        <v>0</v>
      </c>
      <c r="E166" s="154">
        <v>0</v>
      </c>
      <c r="F166" s="154">
        <f>D166-E166</f>
        <v>0</v>
      </c>
    </row>
    <row r="167" spans="1:6" ht="15" customHeight="1">
      <c r="A167" s="135"/>
      <c r="B167" s="131"/>
      <c r="C167" s="120" t="s">
        <v>168</v>
      </c>
      <c r="D167" s="154">
        <v>0</v>
      </c>
      <c r="E167" s="154">
        <v>0</v>
      </c>
      <c r="F167" s="154">
        <f>D167-E167</f>
        <v>0</v>
      </c>
    </row>
    <row r="168" spans="1:6" ht="15" customHeight="1">
      <c r="A168" s="135"/>
      <c r="B168" s="131"/>
      <c r="C168" s="120" t="s">
        <v>169</v>
      </c>
      <c r="D168" s="154">
        <v>0</v>
      </c>
      <c r="E168" s="154">
        <v>0</v>
      </c>
      <c r="F168" s="154">
        <f>D168-E168</f>
        <v>0</v>
      </c>
    </row>
    <row r="169" spans="1:6" ht="15" customHeight="1">
      <c r="A169" s="135"/>
      <c r="B169" s="131"/>
      <c r="C169" s="120" t="s">
        <v>213</v>
      </c>
      <c r="D169" s="154">
        <v>36160</v>
      </c>
      <c r="E169" s="154">
        <v>20957</v>
      </c>
      <c r="F169" s="154">
        <f>D169-E169</f>
        <v>15203</v>
      </c>
    </row>
    <row r="170" spans="1:6" ht="15" customHeight="1">
      <c r="A170" s="135"/>
      <c r="B170" s="131"/>
      <c r="C170" s="120" t="s">
        <v>214</v>
      </c>
      <c r="D170" s="154">
        <v>2700</v>
      </c>
      <c r="E170" s="154">
        <v>2700</v>
      </c>
      <c r="F170" s="154">
        <f>D170-E170</f>
        <v>0</v>
      </c>
    </row>
    <row r="171" spans="1:6" ht="15" customHeight="1" thickBot="1">
      <c r="A171" s="135"/>
      <c r="B171" s="131"/>
      <c r="C171" s="120"/>
      <c r="D171" s="154"/>
      <c r="E171" s="154"/>
      <c r="F171" s="154"/>
    </row>
    <row r="172" spans="1:6" ht="15" customHeight="1" thickBot="1">
      <c r="A172" s="129" t="s">
        <v>228</v>
      </c>
      <c r="B172" s="125"/>
      <c r="C172" s="63"/>
      <c r="D172" s="46">
        <f>D174</f>
        <v>3125</v>
      </c>
      <c r="E172" s="47">
        <f>E174</f>
        <v>3125</v>
      </c>
      <c r="F172" s="48">
        <f>F174</f>
        <v>0</v>
      </c>
    </row>
    <row r="173" spans="1:6" ht="15" customHeight="1">
      <c r="A173" s="123"/>
      <c r="B173" s="125"/>
      <c r="C173" s="62" t="s">
        <v>25</v>
      </c>
      <c r="D173" s="42">
        <v>3125</v>
      </c>
      <c r="E173" s="42">
        <f>E174</f>
        <v>3125</v>
      </c>
      <c r="F173" s="42">
        <f>D173-E173</f>
        <v>0</v>
      </c>
    </row>
    <row r="174" spans="1:6" ht="15" customHeight="1">
      <c r="A174" s="123"/>
      <c r="B174" s="125"/>
      <c r="C174" s="62" t="s">
        <v>229</v>
      </c>
      <c r="D174" s="44">
        <v>3125</v>
      </c>
      <c r="E174" s="44">
        <v>3125</v>
      </c>
      <c r="F174" s="44">
        <f>D174-E174</f>
        <v>0</v>
      </c>
    </row>
    <row r="175" spans="1:6" ht="15" customHeight="1" thickBot="1">
      <c r="A175" s="123"/>
      <c r="B175" s="125"/>
      <c r="C175" s="62"/>
      <c r="D175" s="53"/>
      <c r="E175" s="53"/>
      <c r="F175" s="53"/>
    </row>
    <row r="176" spans="1:6" ht="15" customHeight="1" thickBot="1">
      <c r="A176" s="129" t="s">
        <v>248</v>
      </c>
      <c r="B176" s="125"/>
      <c r="C176" s="63"/>
      <c r="D176" s="46">
        <f>D178+D179</f>
        <v>10078</v>
      </c>
      <c r="E176" s="47">
        <f>E178+E179</f>
        <v>10078</v>
      </c>
      <c r="F176" s="48">
        <f>F178+F179</f>
        <v>0</v>
      </c>
    </row>
    <row r="177" spans="1:6" ht="15" customHeight="1">
      <c r="A177" s="123"/>
      <c r="B177" s="125"/>
      <c r="C177" s="62" t="s">
        <v>25</v>
      </c>
      <c r="D177" s="51">
        <f>D176</f>
        <v>10078</v>
      </c>
      <c r="E177" s="51">
        <f>E178</f>
        <v>7034.44</v>
      </c>
      <c r="F177" s="51">
        <f>F176</f>
        <v>0</v>
      </c>
    </row>
    <row r="178" spans="1:6" ht="15" customHeight="1">
      <c r="A178" s="129" t="s">
        <v>249</v>
      </c>
      <c r="B178" s="125"/>
      <c r="C178" s="62" t="s">
        <v>161</v>
      </c>
      <c r="D178" s="53">
        <v>7034.44</v>
      </c>
      <c r="E178" s="53">
        <v>7034.44</v>
      </c>
      <c r="F178" s="53">
        <f>D178-E178</f>
        <v>0</v>
      </c>
    </row>
    <row r="179" spans="1:6" ht="15" customHeight="1">
      <c r="A179" s="129" t="s">
        <v>247</v>
      </c>
      <c r="B179" s="125"/>
      <c r="C179" s="62" t="s">
        <v>162</v>
      </c>
      <c r="D179" s="53">
        <v>3043.56</v>
      </c>
      <c r="E179" s="53">
        <v>3043.56</v>
      </c>
      <c r="F179" s="53">
        <f>D179-E179</f>
        <v>0</v>
      </c>
    </row>
    <row r="180" spans="1:6" ht="15" customHeight="1" thickBot="1">
      <c r="A180" s="123"/>
      <c r="B180" s="125"/>
      <c r="C180" s="62"/>
      <c r="D180" s="53"/>
      <c r="E180" s="53"/>
      <c r="F180" s="53"/>
    </row>
    <row r="181" spans="1:6" ht="15" hidden="1" customHeight="1">
      <c r="A181" s="43"/>
      <c r="B181" s="56"/>
      <c r="C181" s="62"/>
      <c r="D181" s="44"/>
      <c r="E181" s="44"/>
      <c r="F181" s="44"/>
    </row>
    <row r="182" spans="1:6" ht="15" hidden="1" customHeight="1">
      <c r="A182" s="43"/>
      <c r="B182" s="56"/>
      <c r="C182" s="62"/>
      <c r="D182" s="44"/>
      <c r="E182" s="44"/>
      <c r="F182" s="44"/>
    </row>
    <row r="183" spans="1:6" ht="15" hidden="1" customHeight="1">
      <c r="A183" s="43"/>
      <c r="B183" s="56"/>
      <c r="C183" s="62"/>
      <c r="D183" s="44"/>
      <c r="E183" s="44"/>
      <c r="F183" s="44"/>
    </row>
    <row r="184" spans="1:6" ht="15" hidden="1" customHeight="1">
      <c r="A184" s="43"/>
      <c r="B184" s="56"/>
      <c r="C184" s="62"/>
      <c r="D184" s="53"/>
      <c r="E184" s="53"/>
      <c r="F184" s="53"/>
    </row>
    <row r="185" spans="1:6" ht="15" customHeight="1" thickBot="1">
      <c r="A185" s="61" t="s">
        <v>189</v>
      </c>
      <c r="B185" s="56"/>
      <c r="C185" s="52"/>
      <c r="D185" s="46">
        <f>D197+D198</f>
        <v>3192.63</v>
      </c>
      <c r="E185" s="47">
        <f>E197+E198</f>
        <v>3192.63</v>
      </c>
      <c r="F185" s="48">
        <f>F197+F198</f>
        <v>0</v>
      </c>
    </row>
    <row r="186" spans="1:6" ht="15" hidden="1" customHeight="1" thickBot="1">
      <c r="A186" s="110"/>
      <c r="B186" s="111"/>
      <c r="C186" s="19"/>
      <c r="D186" s="46"/>
      <c r="E186" s="47"/>
      <c r="F186" s="48"/>
    </row>
    <row r="187" spans="1:6" s="113" customFormat="1" ht="15" hidden="1" customHeight="1">
      <c r="A187" s="114"/>
      <c r="B187" s="115"/>
      <c r="C187" s="116"/>
      <c r="D187" s="59"/>
      <c r="E187" s="59"/>
      <c r="F187" s="59"/>
    </row>
    <row r="188" spans="1:6" ht="15" hidden="1" customHeight="1">
      <c r="A188" s="61"/>
      <c r="B188" s="112"/>
      <c r="C188" s="52"/>
      <c r="D188" s="42"/>
      <c r="E188" s="42"/>
      <c r="F188" s="42"/>
    </row>
    <row r="189" spans="1:6" ht="15" hidden="1" customHeight="1">
      <c r="A189" s="61"/>
      <c r="B189" s="56"/>
      <c r="C189" s="52"/>
      <c r="D189" s="42"/>
      <c r="E189" s="42"/>
      <c r="F189" s="42"/>
    </row>
    <row r="190" spans="1:6" ht="15" hidden="1" customHeight="1" thickBot="1">
      <c r="A190" s="43"/>
      <c r="B190" s="56"/>
      <c r="C190" s="52"/>
      <c r="D190" s="53"/>
      <c r="E190" s="53"/>
      <c r="F190" s="53"/>
    </row>
    <row r="191" spans="1:6" ht="15" hidden="1" customHeight="1" thickBot="1">
      <c r="A191" s="61"/>
      <c r="B191" s="56"/>
      <c r="C191" s="52"/>
      <c r="D191" s="46"/>
      <c r="E191" s="47"/>
      <c r="F191" s="48"/>
    </row>
    <row r="192" spans="1:6" ht="15" hidden="1" customHeight="1">
      <c r="A192" s="43"/>
      <c r="B192" s="56"/>
      <c r="C192" s="52"/>
      <c r="D192" s="42"/>
      <c r="E192" s="42"/>
      <c r="F192" s="42"/>
    </row>
    <row r="193" spans="1:6" ht="15" hidden="1" customHeight="1">
      <c r="A193" s="61"/>
      <c r="B193" s="56"/>
      <c r="C193" s="52"/>
      <c r="D193" s="44"/>
      <c r="E193" s="44"/>
      <c r="F193" s="44"/>
    </row>
    <row r="194" spans="1:6" ht="15" hidden="1" customHeight="1">
      <c r="A194" s="61"/>
      <c r="B194" s="56"/>
      <c r="C194" s="52"/>
      <c r="D194" s="53"/>
      <c r="E194" s="53"/>
      <c r="F194" s="53"/>
    </row>
    <row r="195" spans="1:6" ht="15" hidden="1" customHeight="1">
      <c r="A195" s="43"/>
      <c r="B195" s="56"/>
      <c r="C195" s="52"/>
      <c r="D195" s="53"/>
      <c r="E195" s="53"/>
      <c r="F195" s="53"/>
    </row>
    <row r="196" spans="1:6" ht="15" customHeight="1">
      <c r="A196" s="43"/>
      <c r="B196" s="56"/>
      <c r="C196" s="52" t="s">
        <v>25</v>
      </c>
      <c r="D196" s="53">
        <f>D197+D198</f>
        <v>3192.63</v>
      </c>
      <c r="E196" s="53">
        <f>E197+E198</f>
        <v>3192.63</v>
      </c>
      <c r="F196" s="53">
        <f>D196-E196</f>
        <v>0</v>
      </c>
    </row>
    <row r="197" spans="1:6" ht="15" customHeight="1">
      <c r="A197" s="61" t="s">
        <v>206</v>
      </c>
      <c r="B197" s="56"/>
      <c r="C197" s="52" t="s">
        <v>161</v>
      </c>
      <c r="D197" s="53">
        <v>3158.05</v>
      </c>
      <c r="E197" s="53">
        <v>3158.05</v>
      </c>
      <c r="F197" s="53">
        <f>D197-E197</f>
        <v>0</v>
      </c>
    </row>
    <row r="198" spans="1:6" ht="15" customHeight="1">
      <c r="A198" s="61" t="s">
        <v>207</v>
      </c>
      <c r="B198" s="56"/>
      <c r="C198" s="52" t="s">
        <v>162</v>
      </c>
      <c r="D198" s="53">
        <v>34.58</v>
      </c>
      <c r="E198" s="53">
        <v>34.58</v>
      </c>
      <c r="F198" s="53">
        <f>D198-E198</f>
        <v>0</v>
      </c>
    </row>
    <row r="199" spans="1:6" ht="15" customHeight="1" thickBot="1">
      <c r="A199" s="61"/>
      <c r="B199" s="56"/>
      <c r="C199" s="52"/>
      <c r="D199" s="53"/>
      <c r="E199" s="53"/>
      <c r="F199" s="53"/>
    </row>
    <row r="200" spans="1:6" ht="15" customHeight="1" thickBot="1">
      <c r="A200" s="61" t="s">
        <v>276</v>
      </c>
      <c r="B200" s="56"/>
      <c r="C200" s="52"/>
      <c r="D200" s="46">
        <f>D202+D203</f>
        <v>24442.080000000002</v>
      </c>
      <c r="E200" s="47">
        <f>E202+E203</f>
        <v>24442.080000000002</v>
      </c>
      <c r="F200" s="48">
        <f>F202+F203</f>
        <v>0</v>
      </c>
    </row>
    <row r="201" spans="1:6" ht="15" customHeight="1">
      <c r="A201" s="61"/>
      <c r="B201" s="56"/>
      <c r="C201" s="52" t="s">
        <v>25</v>
      </c>
      <c r="D201" s="51">
        <f>D200</f>
        <v>24442.080000000002</v>
      </c>
      <c r="E201" s="51">
        <f>E202</f>
        <v>18772.72</v>
      </c>
      <c r="F201" s="51">
        <f>F200</f>
        <v>0</v>
      </c>
    </row>
    <row r="202" spans="1:6" ht="15" customHeight="1">
      <c r="A202" s="61" t="s">
        <v>272</v>
      </c>
      <c r="B202" s="56"/>
      <c r="C202" s="52" t="s">
        <v>161</v>
      </c>
      <c r="D202" s="53">
        <v>18772.72</v>
      </c>
      <c r="E202" s="53">
        <v>18772.72</v>
      </c>
      <c r="F202" s="53">
        <f>D202-E202</f>
        <v>0</v>
      </c>
    </row>
    <row r="203" spans="1:6" ht="15" customHeight="1">
      <c r="A203" s="61" t="s">
        <v>273</v>
      </c>
      <c r="B203" s="56"/>
      <c r="C203" s="52" t="s">
        <v>162</v>
      </c>
      <c r="D203" s="53">
        <v>5669.36</v>
      </c>
      <c r="E203" s="53">
        <v>5669.36</v>
      </c>
      <c r="F203" s="53">
        <f>D203-E203</f>
        <v>0</v>
      </c>
    </row>
    <row r="204" spans="1:6" ht="15" customHeight="1" thickBot="1">
      <c r="A204" s="61"/>
      <c r="B204" s="56"/>
      <c r="C204" s="52"/>
      <c r="D204" s="53"/>
      <c r="E204" s="53"/>
      <c r="F204" s="53"/>
    </row>
    <row r="205" spans="1:6" ht="15" customHeight="1" thickBot="1">
      <c r="A205" s="61"/>
      <c r="B205" s="56"/>
      <c r="C205" s="52"/>
      <c r="D205" s="184">
        <f>D206</f>
        <v>15000</v>
      </c>
      <c r="E205" s="184">
        <f>E206</f>
        <v>0</v>
      </c>
      <c r="F205" s="184">
        <f>F206</f>
        <v>15000</v>
      </c>
    </row>
    <row r="206" spans="1:6" ht="15" customHeight="1">
      <c r="A206" s="61"/>
      <c r="B206" s="56"/>
      <c r="C206" s="52" t="s">
        <v>25</v>
      </c>
      <c r="D206" s="51">
        <f>D207+D208</f>
        <v>15000</v>
      </c>
      <c r="E206" s="51">
        <f>E207+E208</f>
        <v>0</v>
      </c>
      <c r="F206" s="51">
        <f>D206-E206</f>
        <v>15000</v>
      </c>
    </row>
    <row r="207" spans="1:6" ht="15" customHeight="1">
      <c r="A207" s="61" t="s">
        <v>321</v>
      </c>
      <c r="B207" s="56"/>
      <c r="C207" s="52" t="s">
        <v>161</v>
      </c>
      <c r="D207" s="44">
        <v>10470</v>
      </c>
      <c r="E207" s="44">
        <v>0</v>
      </c>
      <c r="F207" s="44">
        <f>D207-E207</f>
        <v>10470</v>
      </c>
    </row>
    <row r="208" spans="1:6" ht="15" customHeight="1">
      <c r="A208" s="61" t="s">
        <v>321</v>
      </c>
      <c r="B208" s="56"/>
      <c r="C208" s="52" t="s">
        <v>162</v>
      </c>
      <c r="D208" s="53">
        <v>4530</v>
      </c>
      <c r="E208" s="53">
        <v>0</v>
      </c>
      <c r="F208" s="53">
        <f>D208-E208</f>
        <v>4530</v>
      </c>
    </row>
    <row r="209" spans="1:6" ht="15" customHeight="1" thickBot="1">
      <c r="A209" s="61"/>
      <c r="B209" s="56"/>
      <c r="C209" s="52"/>
      <c r="D209" s="53"/>
      <c r="E209" s="53"/>
      <c r="F209" s="53"/>
    </row>
    <row r="210" spans="1:6" ht="15" hidden="1" customHeight="1" thickBot="1">
      <c r="A210" s="61"/>
      <c r="B210" s="56"/>
      <c r="C210" s="52"/>
      <c r="D210" s="46"/>
      <c r="E210" s="47"/>
      <c r="F210" s="48"/>
    </row>
    <row r="211" spans="1:6" ht="15" hidden="1" customHeight="1">
      <c r="A211" s="43"/>
      <c r="B211" s="56"/>
      <c r="C211" s="52"/>
      <c r="D211" s="51"/>
      <c r="E211" s="51"/>
      <c r="F211" s="51"/>
    </row>
    <row r="212" spans="1:6" ht="15" hidden="1" customHeight="1">
      <c r="A212" s="43"/>
      <c r="B212" s="56"/>
      <c r="C212" s="52"/>
      <c r="D212" s="53"/>
      <c r="E212" s="53"/>
      <c r="F212" s="53"/>
    </row>
    <row r="213" spans="1:6" ht="15" hidden="1" customHeight="1">
      <c r="A213" s="43"/>
      <c r="B213" s="56"/>
      <c r="C213" s="52"/>
      <c r="D213" s="53"/>
      <c r="E213" s="53"/>
      <c r="F213" s="53"/>
    </row>
    <row r="214" spans="1:6" ht="15" hidden="1" customHeight="1" thickBot="1">
      <c r="A214" s="65"/>
      <c r="B214" s="56"/>
      <c r="C214" s="68"/>
      <c r="D214" s="53"/>
      <c r="E214" s="53"/>
      <c r="F214" s="53"/>
    </row>
    <row r="215" spans="1:6" ht="15" customHeight="1" thickBot="1">
      <c r="A215" s="61" t="s">
        <v>209</v>
      </c>
      <c r="B215" s="56"/>
      <c r="C215" s="63"/>
      <c r="D215" s="46">
        <f>D217+D218+D219+D220+D221</f>
        <v>1092045.17</v>
      </c>
      <c r="E215" s="47">
        <f>E217+E218+E219+E220+E221</f>
        <v>462650</v>
      </c>
      <c r="F215" s="48">
        <f>D215-E215</f>
        <v>629395.16999999993</v>
      </c>
    </row>
    <row r="216" spans="1:6" ht="15" customHeight="1">
      <c r="A216" s="61"/>
      <c r="B216" s="56"/>
      <c r="C216" s="63" t="s">
        <v>25</v>
      </c>
      <c r="D216" s="59">
        <f>D215</f>
        <v>1092045.17</v>
      </c>
      <c r="E216" s="59">
        <f>E215</f>
        <v>462650</v>
      </c>
      <c r="F216" s="59">
        <f t="shared" ref="F216:F221" si="5">D216-E216</f>
        <v>629395.16999999993</v>
      </c>
    </row>
    <row r="217" spans="1:6" ht="15" customHeight="1">
      <c r="A217" s="61"/>
      <c r="B217" s="56"/>
      <c r="C217" s="63" t="s">
        <v>168</v>
      </c>
      <c r="D217" s="59">
        <v>1032045.17</v>
      </c>
      <c r="E217" s="59">
        <v>439150</v>
      </c>
      <c r="F217" s="59">
        <f t="shared" si="5"/>
        <v>592895.17000000004</v>
      </c>
    </row>
    <row r="218" spans="1:6" ht="15" customHeight="1">
      <c r="A218" s="110"/>
      <c r="B218" s="111"/>
      <c r="C218" s="67" t="s">
        <v>169</v>
      </c>
      <c r="D218" s="58">
        <v>30000</v>
      </c>
      <c r="E218" s="58">
        <v>23500</v>
      </c>
      <c r="F218" s="58">
        <f t="shared" si="5"/>
        <v>6500</v>
      </c>
    </row>
    <row r="219" spans="1:6" ht="15" customHeight="1">
      <c r="A219" s="160"/>
      <c r="B219" s="115"/>
      <c r="C219" s="62" t="s">
        <v>244</v>
      </c>
      <c r="D219" s="58">
        <v>30000</v>
      </c>
      <c r="E219" s="58">
        <v>0</v>
      </c>
      <c r="F219" s="58">
        <f t="shared" si="5"/>
        <v>30000</v>
      </c>
    </row>
    <row r="220" spans="1:6" ht="15" customHeight="1">
      <c r="A220" s="160"/>
      <c r="B220" s="115"/>
      <c r="C220" s="62" t="s">
        <v>220</v>
      </c>
      <c r="D220" s="58">
        <v>0</v>
      </c>
      <c r="E220" s="58">
        <v>0</v>
      </c>
      <c r="F220" s="58">
        <f t="shared" si="5"/>
        <v>0</v>
      </c>
    </row>
    <row r="221" spans="1:6" ht="15" customHeight="1">
      <c r="A221" s="160"/>
      <c r="B221" s="115"/>
      <c r="C221" s="62" t="s">
        <v>214</v>
      </c>
      <c r="D221" s="58">
        <v>0</v>
      </c>
      <c r="E221" s="58">
        <v>0</v>
      </c>
      <c r="F221" s="58">
        <f t="shared" si="5"/>
        <v>0</v>
      </c>
    </row>
    <row r="222" spans="1:6" ht="15" customHeight="1" thickBot="1">
      <c r="A222" s="160"/>
      <c r="B222" s="179"/>
      <c r="C222" s="142"/>
      <c r="D222" s="149"/>
      <c r="E222" s="149"/>
      <c r="F222" s="149"/>
    </row>
    <row r="223" spans="1:6" ht="15" customHeight="1" thickBot="1">
      <c r="A223" s="160" t="s">
        <v>322</v>
      </c>
      <c r="B223" s="115"/>
      <c r="C223" s="63" t="s">
        <v>325</v>
      </c>
      <c r="D223" s="57">
        <f>D224</f>
        <v>3825459.15</v>
      </c>
      <c r="E223" s="57">
        <f>E224</f>
        <v>3825459.15</v>
      </c>
      <c r="F223" s="57">
        <f>F224</f>
        <v>0</v>
      </c>
    </row>
    <row r="224" spans="1:6" ht="15" customHeight="1">
      <c r="A224" s="160"/>
      <c r="B224" s="115"/>
      <c r="C224" s="62" t="s">
        <v>168</v>
      </c>
      <c r="D224" s="59">
        <v>3825459.15</v>
      </c>
      <c r="E224" s="59">
        <v>3825459.15</v>
      </c>
      <c r="F224" s="59">
        <f>D224-E224</f>
        <v>0</v>
      </c>
    </row>
    <row r="225" spans="1:6" ht="15" customHeight="1" thickBot="1">
      <c r="A225" s="160"/>
      <c r="B225" s="115"/>
      <c r="C225" s="62"/>
      <c r="D225" s="154"/>
      <c r="E225" s="154"/>
      <c r="F225" s="154"/>
    </row>
    <row r="226" spans="1:6" ht="15" customHeight="1" thickBot="1">
      <c r="A226" s="160" t="s">
        <v>323</v>
      </c>
      <c r="B226" s="115"/>
      <c r="C226" s="63" t="s">
        <v>324</v>
      </c>
      <c r="D226" s="46">
        <f>D227</f>
        <v>201339.96</v>
      </c>
      <c r="E226" s="47">
        <f>E227</f>
        <v>201339.96</v>
      </c>
      <c r="F226" s="48">
        <f>F227</f>
        <v>0</v>
      </c>
    </row>
    <row r="227" spans="1:6" ht="15" customHeight="1">
      <c r="A227" s="160"/>
      <c r="B227" s="115"/>
      <c r="C227" s="62" t="s">
        <v>168</v>
      </c>
      <c r="D227" s="59">
        <v>201339.96</v>
      </c>
      <c r="E227" s="59">
        <v>201339.96</v>
      </c>
      <c r="F227" s="59">
        <f>D227-E227</f>
        <v>0</v>
      </c>
    </row>
    <row r="228" spans="1:6" ht="15" customHeight="1" thickBot="1">
      <c r="A228" s="160"/>
      <c r="B228" s="115"/>
      <c r="C228" s="62"/>
      <c r="D228" s="154"/>
      <c r="E228" s="154"/>
      <c r="F228" s="154"/>
    </row>
    <row r="229" spans="1:6" ht="15" customHeight="1" thickBot="1">
      <c r="A229" s="160" t="s">
        <v>245</v>
      </c>
      <c r="B229" s="115"/>
      <c r="C229" s="63"/>
      <c r="D229" s="46">
        <f>D231+D232</f>
        <v>322000</v>
      </c>
      <c r="E229" s="47">
        <f>E231+E232</f>
        <v>210076.17</v>
      </c>
      <c r="F229" s="48">
        <f>F231+F232</f>
        <v>111923.82999999999</v>
      </c>
    </row>
    <row r="230" spans="1:6" ht="15" customHeight="1">
      <c r="A230" s="160"/>
      <c r="B230" s="115"/>
      <c r="C230" s="62" t="s">
        <v>25</v>
      </c>
      <c r="D230" s="59">
        <f>D231</f>
        <v>0</v>
      </c>
      <c r="E230" s="59">
        <f>E231</f>
        <v>0</v>
      </c>
      <c r="F230" s="59">
        <f>F231</f>
        <v>0</v>
      </c>
    </row>
    <row r="231" spans="1:6" ht="15" customHeight="1">
      <c r="A231" s="160"/>
      <c r="B231" s="115"/>
      <c r="C231" s="62" t="s">
        <v>171</v>
      </c>
      <c r="D231" s="58">
        <v>0</v>
      </c>
      <c r="E231" s="58">
        <v>0</v>
      </c>
      <c r="F231" s="58">
        <f>D231-E231</f>
        <v>0</v>
      </c>
    </row>
    <row r="232" spans="1:6" ht="15" customHeight="1">
      <c r="A232" s="160"/>
      <c r="B232" s="115"/>
      <c r="C232" s="62" t="s">
        <v>167</v>
      </c>
      <c r="D232" s="154">
        <v>322000</v>
      </c>
      <c r="E232" s="154">
        <v>210076.17</v>
      </c>
      <c r="F232" s="154">
        <f>D232-E232</f>
        <v>111923.82999999999</v>
      </c>
    </row>
    <row r="233" spans="1:6" ht="15" customHeight="1" thickBot="1">
      <c r="A233" s="160"/>
      <c r="B233" s="115"/>
      <c r="C233" s="62"/>
      <c r="D233" s="154"/>
      <c r="E233" s="154"/>
      <c r="F233" s="154"/>
    </row>
    <row r="234" spans="1:6" ht="15" customHeight="1" thickBot="1">
      <c r="A234" s="61" t="s">
        <v>235</v>
      </c>
      <c r="B234" s="112"/>
      <c r="C234" s="142"/>
      <c r="D234" s="46">
        <f>D238</f>
        <v>50000</v>
      </c>
      <c r="E234" s="46">
        <f>E238</f>
        <v>27673.83</v>
      </c>
      <c r="F234" s="48">
        <f>F238</f>
        <v>22326.17</v>
      </c>
    </row>
    <row r="235" spans="1:6" ht="15" customHeight="1">
      <c r="A235" s="61"/>
      <c r="B235" s="56"/>
      <c r="C235" s="62" t="s">
        <v>25</v>
      </c>
      <c r="D235" s="59">
        <f>D236</f>
        <v>50000</v>
      </c>
      <c r="E235" s="59">
        <f>E236</f>
        <v>27673.83</v>
      </c>
      <c r="F235" s="59">
        <f>F236</f>
        <v>22326.17</v>
      </c>
    </row>
    <row r="236" spans="1:6" ht="15" customHeight="1">
      <c r="A236" s="65"/>
      <c r="B236" s="56"/>
      <c r="C236" s="62" t="s">
        <v>26</v>
      </c>
      <c r="D236" s="44">
        <f>D238</f>
        <v>50000</v>
      </c>
      <c r="E236" s="44">
        <f>E238</f>
        <v>27673.83</v>
      </c>
      <c r="F236" s="58">
        <f>D236-E236</f>
        <v>22326.17</v>
      </c>
    </row>
    <row r="237" spans="1:6" ht="15" hidden="1" customHeight="1">
      <c r="A237" s="65"/>
      <c r="B237" s="56"/>
      <c r="C237" s="62"/>
      <c r="D237" s="53"/>
      <c r="E237" s="53"/>
      <c r="F237" s="149">
        <f>D237-E237</f>
        <v>0</v>
      </c>
    </row>
    <row r="238" spans="1:6" ht="15" customHeight="1">
      <c r="A238" s="65"/>
      <c r="B238" s="56"/>
      <c r="C238" s="120" t="s">
        <v>168</v>
      </c>
      <c r="D238" s="51">
        <v>50000</v>
      </c>
      <c r="E238" s="51">
        <v>27673.83</v>
      </c>
      <c r="F238" s="149">
        <f>D238-E238</f>
        <v>22326.17</v>
      </c>
    </row>
    <row r="239" spans="1:6" ht="15" customHeight="1" thickBot="1">
      <c r="A239" s="166"/>
      <c r="B239" s="115"/>
      <c r="C239" s="62"/>
      <c r="D239" s="53"/>
      <c r="E239" s="53"/>
      <c r="F239" s="154"/>
    </row>
    <row r="240" spans="1:6" ht="13.5" customHeight="1" thickBot="1">
      <c r="A240" s="49" t="s">
        <v>200</v>
      </c>
      <c r="B240" s="127"/>
      <c r="C240" s="19"/>
      <c r="D240" s="46">
        <f>D242</f>
        <v>1000</v>
      </c>
      <c r="E240" s="47">
        <f>E242</f>
        <v>0</v>
      </c>
      <c r="F240" s="48">
        <f>F242</f>
        <v>1000</v>
      </c>
    </row>
    <row r="241" spans="1:6" ht="13.5" customHeight="1">
      <c r="A241" s="49"/>
      <c r="B241" s="55"/>
      <c r="C241" s="116" t="s">
        <v>216</v>
      </c>
      <c r="D241" s="59">
        <v>1000</v>
      </c>
      <c r="E241" s="59">
        <v>0</v>
      </c>
      <c r="F241" s="59">
        <v>0</v>
      </c>
    </row>
    <row r="242" spans="1:6" ht="13.5" customHeight="1">
      <c r="A242" s="40"/>
      <c r="B242" s="55"/>
      <c r="C242" s="52" t="s">
        <v>27</v>
      </c>
      <c r="D242" s="42">
        <f>D243</f>
        <v>1000</v>
      </c>
      <c r="E242" s="42">
        <f>E243</f>
        <v>0</v>
      </c>
      <c r="F242" s="51">
        <f>D242-E242</f>
        <v>1000</v>
      </c>
    </row>
    <row r="243" spans="1:6" ht="13.5" customHeight="1">
      <c r="A243" s="40"/>
      <c r="B243" s="55"/>
      <c r="C243" s="52" t="s">
        <v>214</v>
      </c>
      <c r="D243" s="44">
        <v>1000</v>
      </c>
      <c r="E243" s="44">
        <v>0</v>
      </c>
      <c r="F243" s="53">
        <f>D243-E243</f>
        <v>1000</v>
      </c>
    </row>
    <row r="244" spans="1:6" ht="0.75" customHeight="1">
      <c r="A244" s="40"/>
      <c r="B244" s="55"/>
      <c r="C244" s="52"/>
      <c r="D244" s="44"/>
      <c r="E244" s="44"/>
      <c r="F244" s="44"/>
    </row>
    <row r="245" spans="1:6" ht="13.5" hidden="1" customHeight="1">
      <c r="A245" s="40"/>
      <c r="B245" s="55"/>
      <c r="C245" s="52"/>
      <c r="D245" s="44"/>
      <c r="E245" s="44"/>
      <c r="F245" s="44"/>
    </row>
    <row r="246" spans="1:6" ht="13.5" hidden="1" customHeight="1">
      <c r="A246" s="40"/>
      <c r="B246" s="55"/>
      <c r="C246" s="52"/>
      <c r="D246" s="51"/>
      <c r="E246" s="51"/>
      <c r="F246" s="51"/>
    </row>
    <row r="247" spans="1:6" ht="13.5" customHeight="1" thickBot="1">
      <c r="A247" s="40"/>
      <c r="B247" s="55"/>
      <c r="C247" s="52"/>
      <c r="D247" s="53"/>
      <c r="E247" s="53"/>
      <c r="F247" s="53"/>
    </row>
    <row r="248" spans="1:6" ht="13.5" customHeight="1" thickBot="1">
      <c r="A248" s="49" t="s">
        <v>277</v>
      </c>
      <c r="B248" s="55"/>
      <c r="C248" s="52"/>
      <c r="D248" s="46">
        <f>D249+D250</f>
        <v>0</v>
      </c>
      <c r="E248" s="47">
        <f>E249+E250</f>
        <v>0</v>
      </c>
      <c r="F248" s="48">
        <f>F249+F250</f>
        <v>0</v>
      </c>
    </row>
    <row r="249" spans="1:6" ht="13.5" customHeight="1">
      <c r="A249" s="40"/>
      <c r="B249" s="55"/>
      <c r="C249" s="52" t="s">
        <v>168</v>
      </c>
      <c r="D249" s="42">
        <v>0</v>
      </c>
      <c r="E249" s="42">
        <v>0</v>
      </c>
      <c r="F249" s="42">
        <f>D249-E249</f>
        <v>0</v>
      </c>
    </row>
    <row r="250" spans="1:6" ht="13.5" customHeight="1">
      <c r="A250" s="40"/>
      <c r="B250" s="55"/>
      <c r="C250" s="52" t="s">
        <v>220</v>
      </c>
      <c r="D250" s="42">
        <v>0</v>
      </c>
      <c r="E250" s="42">
        <v>0</v>
      </c>
      <c r="F250" s="42">
        <f>D250-E250</f>
        <v>0</v>
      </c>
    </row>
    <row r="251" spans="1:6" ht="13.5" customHeight="1">
      <c r="A251" s="40"/>
      <c r="B251" s="55"/>
      <c r="C251" s="52"/>
      <c r="D251" s="44"/>
      <c r="E251" s="44"/>
      <c r="F251" s="44"/>
    </row>
    <row r="252" spans="1:6" ht="13.5" customHeight="1" thickBot="1">
      <c r="A252" s="49" t="s">
        <v>267</v>
      </c>
      <c r="B252" s="172"/>
      <c r="C252" s="169"/>
      <c r="D252" s="109">
        <f>D254+D255</f>
        <v>35000</v>
      </c>
      <c r="E252" s="177">
        <f>E254+E255</f>
        <v>17279</v>
      </c>
      <c r="F252" s="178">
        <f>F254+F255</f>
        <v>17721</v>
      </c>
    </row>
    <row r="253" spans="1:6" ht="13.5" customHeight="1">
      <c r="A253" s="40"/>
      <c r="B253" s="55"/>
      <c r="C253" s="52" t="s">
        <v>25</v>
      </c>
      <c r="D253" s="51">
        <f>D254</f>
        <v>35000</v>
      </c>
      <c r="E253" s="51">
        <f>E254</f>
        <v>17279</v>
      </c>
      <c r="F253" s="51">
        <f>F254</f>
        <v>17721</v>
      </c>
    </row>
    <row r="254" spans="1:6" ht="13.5" customHeight="1">
      <c r="A254" s="40"/>
      <c r="B254" s="55"/>
      <c r="C254" s="52" t="s">
        <v>171</v>
      </c>
      <c r="D254" s="53">
        <v>35000</v>
      </c>
      <c r="E254" s="53">
        <v>17279</v>
      </c>
      <c r="F254" s="53">
        <f>D254-E254</f>
        <v>17721</v>
      </c>
    </row>
    <row r="255" spans="1:6" ht="13.5" customHeight="1">
      <c r="A255" s="40"/>
      <c r="B255" s="55"/>
      <c r="C255" s="52" t="s">
        <v>167</v>
      </c>
      <c r="D255" s="53">
        <v>0</v>
      </c>
      <c r="E255" s="53">
        <v>0</v>
      </c>
      <c r="F255" s="53">
        <f>D255-E255</f>
        <v>0</v>
      </c>
    </row>
    <row r="256" spans="1:6" ht="13.5" customHeight="1" thickBot="1">
      <c r="A256" s="40"/>
      <c r="B256" s="55"/>
      <c r="C256" s="52"/>
      <c r="D256" s="53"/>
      <c r="E256" s="53"/>
      <c r="F256" s="53"/>
    </row>
    <row r="257" spans="1:6" ht="13.5" customHeight="1" thickBot="1">
      <c r="A257" s="49" t="s">
        <v>303</v>
      </c>
      <c r="B257" s="55"/>
      <c r="C257" s="52"/>
      <c r="D257" s="180">
        <f>D258</f>
        <v>10000</v>
      </c>
      <c r="E257" s="54">
        <f>E258</f>
        <v>0</v>
      </c>
      <c r="F257" s="181">
        <f>F258</f>
        <v>10000</v>
      </c>
    </row>
    <row r="258" spans="1:6" ht="13.5" customHeight="1">
      <c r="A258" s="40"/>
      <c r="B258" s="55"/>
      <c r="C258" s="52" t="s">
        <v>168</v>
      </c>
      <c r="D258" s="51">
        <v>10000</v>
      </c>
      <c r="E258" s="51">
        <v>0</v>
      </c>
      <c r="F258" s="51">
        <f>D258-E258</f>
        <v>10000</v>
      </c>
    </row>
    <row r="259" spans="1:6" ht="13.5" customHeight="1" thickBot="1">
      <c r="A259" s="40"/>
      <c r="B259" s="55"/>
      <c r="C259" s="52"/>
      <c r="D259" s="53"/>
      <c r="E259" s="53"/>
      <c r="F259" s="53"/>
    </row>
    <row r="260" spans="1:6" ht="12" customHeight="1" thickBot="1">
      <c r="A260" s="49" t="s">
        <v>176</v>
      </c>
      <c r="B260" s="55"/>
      <c r="C260" s="52"/>
      <c r="D260" s="46">
        <f>D265+D267+D266+D268</f>
        <v>349400</v>
      </c>
      <c r="E260" s="47">
        <f>E265+E267+E266+E268</f>
        <v>196080</v>
      </c>
      <c r="F260" s="48">
        <f>D260-E260</f>
        <v>153320</v>
      </c>
    </row>
    <row r="261" spans="1:6" ht="13.5" hidden="1" customHeight="1">
      <c r="A261" s="40"/>
      <c r="B261" s="55"/>
      <c r="C261" s="52"/>
      <c r="D261" s="42"/>
      <c r="E261" s="42"/>
      <c r="F261" s="51"/>
    </row>
    <row r="262" spans="1:6" ht="13.5" hidden="1" customHeight="1">
      <c r="A262" s="40"/>
      <c r="B262" s="55"/>
      <c r="C262" s="52"/>
      <c r="D262" s="44"/>
      <c r="E262" s="44"/>
      <c r="F262" s="44"/>
    </row>
    <row r="263" spans="1:6" ht="13.5" hidden="1" customHeight="1">
      <c r="A263" s="40"/>
      <c r="B263" s="55"/>
      <c r="C263" s="52"/>
      <c r="D263" s="44"/>
      <c r="E263" s="44"/>
      <c r="F263" s="44"/>
    </row>
    <row r="264" spans="1:6" ht="13.5" hidden="1" customHeight="1">
      <c r="A264" s="119"/>
      <c r="B264" s="126"/>
      <c r="C264" s="52"/>
      <c r="D264" s="44"/>
      <c r="E264" s="44"/>
      <c r="F264" s="44"/>
    </row>
    <row r="265" spans="1:6" ht="13.5" customHeight="1">
      <c r="A265" s="123"/>
      <c r="B265" s="125"/>
      <c r="C265" s="62" t="s">
        <v>168</v>
      </c>
      <c r="D265" s="44">
        <v>268320</v>
      </c>
      <c r="E265" s="44">
        <v>196080</v>
      </c>
      <c r="F265" s="53">
        <f>D265-E265</f>
        <v>72240</v>
      </c>
    </row>
    <row r="266" spans="1:6" ht="13.5" customHeight="1">
      <c r="A266" s="123"/>
      <c r="B266" s="125"/>
      <c r="C266" s="62" t="s">
        <v>244</v>
      </c>
      <c r="D266" s="44">
        <v>80080</v>
      </c>
      <c r="E266" s="44">
        <v>0</v>
      </c>
      <c r="F266" s="53">
        <f>D266-E266</f>
        <v>80080</v>
      </c>
    </row>
    <row r="267" spans="1:6" ht="13.5" customHeight="1">
      <c r="A267" s="123"/>
      <c r="B267" s="125"/>
      <c r="C267" s="62" t="s">
        <v>214</v>
      </c>
      <c r="D267" s="44">
        <v>1000</v>
      </c>
      <c r="E267" s="44">
        <v>0</v>
      </c>
      <c r="F267" s="44">
        <f>D267-E267</f>
        <v>1000</v>
      </c>
    </row>
    <row r="268" spans="1:6" ht="13.5" customHeight="1">
      <c r="A268" s="134"/>
      <c r="B268" s="130"/>
      <c r="C268" s="62" t="s">
        <v>220</v>
      </c>
      <c r="D268" s="53">
        <v>0</v>
      </c>
      <c r="E268" s="53">
        <v>0</v>
      </c>
      <c r="F268" s="53">
        <f>D268-E268</f>
        <v>0</v>
      </c>
    </row>
    <row r="269" spans="1:6" ht="13.5" customHeight="1" thickBot="1">
      <c r="A269" s="134"/>
      <c r="B269" s="130"/>
      <c r="C269" s="62"/>
      <c r="D269" s="53"/>
      <c r="E269" s="53"/>
      <c r="F269" s="53"/>
    </row>
    <row r="270" spans="1:6" ht="13.5" customHeight="1" thickBot="1">
      <c r="A270" s="158" t="s">
        <v>266</v>
      </c>
      <c r="B270" s="130"/>
      <c r="C270" s="63"/>
      <c r="D270" s="46">
        <f>D272</f>
        <v>109627.64</v>
      </c>
      <c r="E270" s="47">
        <f>E272</f>
        <v>62486.89</v>
      </c>
      <c r="F270" s="48">
        <f>F272</f>
        <v>47140.75</v>
      </c>
    </row>
    <row r="271" spans="1:6" ht="13.5" customHeight="1">
      <c r="A271" s="158"/>
      <c r="B271" s="130"/>
      <c r="C271" s="63" t="s">
        <v>25</v>
      </c>
      <c r="D271" s="42">
        <f>D272</f>
        <v>109627.64</v>
      </c>
      <c r="E271" s="42">
        <f>E272</f>
        <v>62486.89</v>
      </c>
      <c r="F271" s="42">
        <f>F272</f>
        <v>47140.75</v>
      </c>
    </row>
    <row r="272" spans="1:6" ht="13.5" customHeight="1">
      <c r="A272" s="134"/>
      <c r="B272" s="130"/>
      <c r="C272" s="62" t="s">
        <v>167</v>
      </c>
      <c r="D272" s="51">
        <v>109627.64</v>
      </c>
      <c r="E272" s="51">
        <v>62486.89</v>
      </c>
      <c r="F272" s="51">
        <f>D272-E272</f>
        <v>47140.75</v>
      </c>
    </row>
    <row r="273" spans="1:6" ht="13.5" customHeight="1" thickBot="1">
      <c r="A273" s="134"/>
      <c r="B273" s="130"/>
      <c r="C273" s="62"/>
      <c r="D273" s="53"/>
      <c r="E273" s="53"/>
      <c r="F273" s="53"/>
    </row>
    <row r="274" spans="1:6" ht="13.5" customHeight="1" thickBot="1">
      <c r="A274" s="158" t="s">
        <v>239</v>
      </c>
      <c r="B274" s="130"/>
      <c r="C274" s="63"/>
      <c r="D274" s="46">
        <f>+D276+D277+D278+D275</f>
        <v>31000</v>
      </c>
      <c r="E274" s="47">
        <f>E275+E276+E277+E278</f>
        <v>0</v>
      </c>
      <c r="F274" s="48">
        <f>D274-E274</f>
        <v>31000</v>
      </c>
    </row>
    <row r="275" spans="1:6" ht="13.5" customHeight="1">
      <c r="A275" s="134"/>
      <c r="B275" s="130"/>
      <c r="C275" s="62" t="s">
        <v>168</v>
      </c>
      <c r="D275" s="44">
        <v>31000</v>
      </c>
      <c r="E275" s="44">
        <v>0</v>
      </c>
      <c r="F275" s="44">
        <f>D275-E275</f>
        <v>31000</v>
      </c>
    </row>
    <row r="276" spans="1:6" ht="13.5" customHeight="1">
      <c r="A276" s="134"/>
      <c r="B276" s="130"/>
      <c r="C276" s="68" t="s">
        <v>244</v>
      </c>
      <c r="D276" s="44">
        <v>0</v>
      </c>
      <c r="E276" s="44">
        <v>0</v>
      </c>
      <c r="F276" s="44">
        <f>D276-E276</f>
        <v>0</v>
      </c>
    </row>
    <row r="277" spans="1:6" ht="13.5" customHeight="1">
      <c r="A277" s="134"/>
      <c r="B277" s="130"/>
      <c r="C277" s="68" t="s">
        <v>213</v>
      </c>
      <c r="D277" s="44">
        <v>0</v>
      </c>
      <c r="E277" s="108">
        <v>0</v>
      </c>
      <c r="F277" s="44">
        <f>D277-E277</f>
        <v>0</v>
      </c>
    </row>
    <row r="278" spans="1:6" ht="13.5" customHeight="1">
      <c r="A278" s="134"/>
      <c r="B278" s="130"/>
      <c r="C278" s="68" t="s">
        <v>214</v>
      </c>
      <c r="D278" s="44">
        <v>0</v>
      </c>
      <c r="E278" s="44">
        <v>0</v>
      </c>
      <c r="F278" s="44">
        <f>D278-E278</f>
        <v>0</v>
      </c>
    </row>
    <row r="279" spans="1:6" ht="13.5" customHeight="1" thickBot="1">
      <c r="A279" s="134"/>
      <c r="B279" s="130"/>
      <c r="C279" s="68"/>
      <c r="D279" s="44"/>
      <c r="E279" s="108"/>
      <c r="F279" s="44"/>
    </row>
    <row r="280" spans="1:6" ht="13.5" customHeight="1" thickBot="1">
      <c r="A280" s="129" t="s">
        <v>188</v>
      </c>
      <c r="B280" s="125"/>
      <c r="C280" s="67"/>
      <c r="D280" s="109">
        <f>D283+D284+D285+D286+D287+D288</f>
        <v>60000</v>
      </c>
      <c r="E280" s="153">
        <f>E283+E284+E285+E286+E287+E288</f>
        <v>41572</v>
      </c>
      <c r="F280" s="182">
        <f>F283+F286+F287+F288</f>
        <v>18428</v>
      </c>
    </row>
    <row r="281" spans="1:6" ht="13.5" customHeight="1">
      <c r="A281" s="129"/>
      <c r="B281" s="125"/>
      <c r="C281" s="62" t="s">
        <v>25</v>
      </c>
      <c r="D281" s="59">
        <f>D282</f>
        <v>60000</v>
      </c>
      <c r="E281" s="59">
        <f>E286+E288</f>
        <v>1231</v>
      </c>
      <c r="F281" s="59">
        <f>F286+F288</f>
        <v>0</v>
      </c>
    </row>
    <row r="282" spans="1:6" ht="13.5" customHeight="1">
      <c r="A282" s="129"/>
      <c r="B282" s="125"/>
      <c r="C282" s="62" t="s">
        <v>26</v>
      </c>
      <c r="D282" s="58">
        <f>D280</f>
        <v>60000</v>
      </c>
      <c r="E282" s="58">
        <v>0</v>
      </c>
      <c r="F282" s="58">
        <f>F286+F288</f>
        <v>0</v>
      </c>
    </row>
    <row r="283" spans="1:6" ht="13.5" customHeight="1">
      <c r="A283" s="129"/>
      <c r="B283" s="125"/>
      <c r="C283" s="68" t="s">
        <v>168</v>
      </c>
      <c r="D283" s="154">
        <v>40388</v>
      </c>
      <c r="E283" s="154">
        <v>21960</v>
      </c>
      <c r="F283" s="154">
        <f t="shared" ref="F283:F288" si="6">D283-E283</f>
        <v>18428</v>
      </c>
    </row>
    <row r="284" spans="1:6" ht="13.5" customHeight="1">
      <c r="A284" s="129"/>
      <c r="B284" s="125"/>
      <c r="C284" s="68" t="s">
        <v>169</v>
      </c>
      <c r="D284" s="154">
        <v>13150</v>
      </c>
      <c r="E284" s="154">
        <v>13150</v>
      </c>
      <c r="F284" s="154">
        <v>0</v>
      </c>
    </row>
    <row r="285" spans="1:6" ht="13.5" customHeight="1">
      <c r="A285" s="129"/>
      <c r="B285" s="125"/>
      <c r="C285" s="68" t="s">
        <v>244</v>
      </c>
      <c r="D285" s="154">
        <v>0</v>
      </c>
      <c r="E285" s="154">
        <v>0</v>
      </c>
      <c r="F285" s="154">
        <f t="shared" si="6"/>
        <v>0</v>
      </c>
    </row>
    <row r="286" spans="1:6" ht="12.75" customHeight="1">
      <c r="A286" s="129"/>
      <c r="B286" s="125"/>
      <c r="C286" s="68" t="s">
        <v>213</v>
      </c>
      <c r="D286" s="154">
        <v>0</v>
      </c>
      <c r="E286" s="154">
        <v>0</v>
      </c>
      <c r="F286" s="154">
        <f t="shared" si="6"/>
        <v>0</v>
      </c>
    </row>
    <row r="287" spans="1:6" ht="12.75" customHeight="1">
      <c r="A287" s="129"/>
      <c r="B287" s="125"/>
      <c r="C287" s="68" t="s">
        <v>220</v>
      </c>
      <c r="D287" s="154">
        <v>5231</v>
      </c>
      <c r="E287" s="154">
        <v>5231</v>
      </c>
      <c r="F287" s="154">
        <f t="shared" si="6"/>
        <v>0</v>
      </c>
    </row>
    <row r="288" spans="1:6" ht="13.5" customHeight="1">
      <c r="A288" s="123"/>
      <c r="B288" s="125"/>
      <c r="C288" s="62" t="s">
        <v>214</v>
      </c>
      <c r="D288" s="53">
        <v>1231</v>
      </c>
      <c r="E288" s="53">
        <v>1231</v>
      </c>
      <c r="F288" s="154">
        <f t="shared" si="6"/>
        <v>0</v>
      </c>
    </row>
    <row r="289" spans="1:9" ht="13.5" customHeight="1" thickBot="1">
      <c r="A289" s="123"/>
      <c r="B289" s="125"/>
      <c r="C289" s="62"/>
      <c r="D289" s="53"/>
      <c r="E289" s="53"/>
      <c r="F289" s="53"/>
    </row>
    <row r="290" spans="1:9" ht="13.5" customHeight="1" thickBot="1">
      <c r="A290" s="49" t="s">
        <v>170</v>
      </c>
      <c r="B290" s="127"/>
      <c r="C290" s="19"/>
      <c r="D290" s="46">
        <f>D298+D299+D300+D301</f>
        <v>85042.71</v>
      </c>
      <c r="E290" s="46">
        <f>E298+E299+E300+E301</f>
        <v>42626.01</v>
      </c>
      <c r="F290" s="57">
        <f>D290-E290</f>
        <v>42416.700000000004</v>
      </c>
    </row>
    <row r="291" spans="1:9" ht="13.5" customHeight="1">
      <c r="A291" s="49"/>
      <c r="B291" s="127"/>
      <c r="C291" s="62" t="s">
        <v>25</v>
      </c>
      <c r="D291" s="59">
        <f>D292</f>
        <v>34242.71</v>
      </c>
      <c r="E291" s="59">
        <f>E292</f>
        <v>19200</v>
      </c>
      <c r="F291" s="59">
        <f>F292</f>
        <v>15042.71</v>
      </c>
    </row>
    <row r="292" spans="1:9" ht="13.5" customHeight="1">
      <c r="A292" s="49"/>
      <c r="B292" s="127"/>
      <c r="C292" s="52" t="s">
        <v>26</v>
      </c>
      <c r="D292" s="152">
        <f>D298</f>
        <v>34242.71</v>
      </c>
      <c r="E292" s="152">
        <f>E298</f>
        <v>19200</v>
      </c>
      <c r="F292" s="152">
        <f>F298+F301</f>
        <v>15042.71</v>
      </c>
    </row>
    <row r="293" spans="1:9" ht="13.5" hidden="1" customHeight="1">
      <c r="A293" s="146"/>
      <c r="B293" s="131"/>
      <c r="C293" s="62"/>
      <c r="D293" s="118"/>
      <c r="E293" s="44"/>
      <c r="F293" s="139"/>
    </row>
    <row r="294" spans="1:9" ht="1.5" hidden="1" customHeight="1">
      <c r="A294" s="132"/>
      <c r="B294" s="133"/>
      <c r="C294" s="142"/>
      <c r="D294" s="50"/>
      <c r="E294" s="51"/>
      <c r="F294" s="141"/>
    </row>
    <row r="295" spans="1:9" ht="13.5" hidden="1" customHeight="1" thickBot="1">
      <c r="A295" s="135"/>
      <c r="B295" s="133"/>
      <c r="C295" s="67"/>
      <c r="D295" s="46"/>
      <c r="E295" s="47"/>
      <c r="F295" s="48"/>
    </row>
    <row r="296" spans="1:9" ht="13.5" hidden="1" customHeight="1">
      <c r="A296" s="123"/>
      <c r="B296" s="125"/>
      <c r="C296" s="62"/>
      <c r="D296" s="42"/>
      <c r="E296" s="42"/>
      <c r="F296" s="59"/>
    </row>
    <row r="297" spans="1:9" ht="13.5" hidden="1" customHeight="1">
      <c r="A297" s="134"/>
      <c r="B297" s="130"/>
      <c r="C297" s="22"/>
      <c r="D297" s="42"/>
      <c r="E297" s="42"/>
      <c r="F297" s="59"/>
    </row>
    <row r="298" spans="1:9" ht="13.5" customHeight="1">
      <c r="A298" s="123"/>
      <c r="B298" s="125"/>
      <c r="C298" s="62" t="s">
        <v>168</v>
      </c>
      <c r="D298" s="44">
        <v>34242.71</v>
      </c>
      <c r="E298" s="44">
        <v>19200</v>
      </c>
      <c r="F298" s="58">
        <f>D298-E298</f>
        <v>15042.71</v>
      </c>
    </row>
    <row r="299" spans="1:9" ht="13.5" customHeight="1">
      <c r="A299" s="123"/>
      <c r="B299" s="125"/>
      <c r="C299" s="62" t="s">
        <v>169</v>
      </c>
      <c r="D299" s="53">
        <v>0</v>
      </c>
      <c r="E299" s="53">
        <v>0</v>
      </c>
      <c r="F299" s="154">
        <v>0</v>
      </c>
      <c r="I299" s="183"/>
    </row>
    <row r="300" spans="1:9" ht="13.5" customHeight="1">
      <c r="A300" s="123"/>
      <c r="B300" s="125"/>
      <c r="C300" s="62" t="s">
        <v>244</v>
      </c>
      <c r="D300" s="53">
        <v>44314.79</v>
      </c>
      <c r="E300" s="53">
        <v>16940.8</v>
      </c>
      <c r="F300" s="154">
        <f>D300-E300</f>
        <v>27373.99</v>
      </c>
    </row>
    <row r="301" spans="1:9" ht="13.5" customHeight="1">
      <c r="A301" s="123"/>
      <c r="B301" s="125"/>
      <c r="C301" s="62" t="s">
        <v>214</v>
      </c>
      <c r="D301" s="53">
        <v>6485.21</v>
      </c>
      <c r="E301" s="53">
        <v>6485.21</v>
      </c>
      <c r="F301" s="154">
        <f>D301-E301</f>
        <v>0</v>
      </c>
    </row>
    <row r="302" spans="1:9" ht="13.5" customHeight="1" thickBot="1">
      <c r="A302" s="123"/>
      <c r="B302" s="125"/>
      <c r="C302" s="62"/>
      <c r="D302" s="53"/>
      <c r="E302" s="53"/>
      <c r="F302" s="154"/>
    </row>
    <row r="303" spans="1:9" ht="13.5" customHeight="1" thickBot="1">
      <c r="A303" s="129" t="s">
        <v>242</v>
      </c>
      <c r="B303" s="125"/>
      <c r="C303" s="63"/>
      <c r="D303" s="46">
        <f>D305</f>
        <v>135000</v>
      </c>
      <c r="E303" s="47">
        <f>E305</f>
        <v>85000</v>
      </c>
      <c r="F303" s="48">
        <f>D303-E303</f>
        <v>50000</v>
      </c>
    </row>
    <row r="304" spans="1:9" ht="13.5" customHeight="1">
      <c r="A304" s="129"/>
      <c r="B304" s="125"/>
      <c r="C304" s="63" t="s">
        <v>25</v>
      </c>
      <c r="D304" s="42">
        <f>D305</f>
        <v>135000</v>
      </c>
      <c r="E304" s="42">
        <f>E305</f>
        <v>85000</v>
      </c>
      <c r="F304" s="59">
        <f>F305</f>
        <v>50000</v>
      </c>
    </row>
    <row r="305" spans="1:6" ht="13.5" customHeight="1">
      <c r="A305" s="129"/>
      <c r="B305" s="125"/>
      <c r="C305" s="63" t="s">
        <v>171</v>
      </c>
      <c r="D305" s="44">
        <v>135000</v>
      </c>
      <c r="E305" s="44">
        <v>85000</v>
      </c>
      <c r="F305" s="58">
        <f>D305-E305</f>
        <v>50000</v>
      </c>
    </row>
    <row r="306" spans="1:6" ht="13.5" customHeight="1" thickBot="1">
      <c r="A306" s="123"/>
      <c r="B306" s="125"/>
      <c r="C306" s="62"/>
      <c r="D306" s="51"/>
      <c r="E306" s="51"/>
      <c r="F306" s="149"/>
    </row>
    <row r="307" spans="1:6" ht="13.5" customHeight="1" thickBot="1">
      <c r="A307" s="155" t="s">
        <v>221</v>
      </c>
      <c r="B307" s="156"/>
      <c r="C307" s="142"/>
      <c r="D307" s="46">
        <f>D309</f>
        <v>1000</v>
      </c>
      <c r="E307" s="47">
        <f>E308</f>
        <v>472.83</v>
      </c>
      <c r="F307" s="48">
        <f>D307-E307</f>
        <v>527.17000000000007</v>
      </c>
    </row>
    <row r="308" spans="1:6" ht="13.5" customHeight="1">
      <c r="A308" s="123"/>
      <c r="B308" s="125"/>
      <c r="C308" s="62" t="s">
        <v>25</v>
      </c>
      <c r="D308" s="42">
        <f>D307</f>
        <v>1000</v>
      </c>
      <c r="E308" s="42">
        <f>E309</f>
        <v>472.83</v>
      </c>
      <c r="F308" s="42">
        <f>D308-E308</f>
        <v>527.17000000000007</v>
      </c>
    </row>
    <row r="309" spans="1:6" ht="13.5" customHeight="1">
      <c r="A309" s="123"/>
      <c r="B309" s="125"/>
      <c r="C309" s="62" t="s">
        <v>222</v>
      </c>
      <c r="D309" s="44">
        <v>1000</v>
      </c>
      <c r="E309" s="44">
        <v>472.83</v>
      </c>
      <c r="F309" s="44">
        <f>D309-E309</f>
        <v>527.17000000000007</v>
      </c>
    </row>
    <row r="310" spans="1:6" ht="13.5" customHeight="1" thickBot="1">
      <c r="A310" s="123"/>
      <c r="B310" s="125"/>
      <c r="C310" s="62"/>
      <c r="D310" s="53"/>
      <c r="E310" s="53"/>
      <c r="F310" s="53"/>
    </row>
    <row r="311" spans="1:6" ht="13.5" customHeight="1" thickBot="1">
      <c r="A311" s="129" t="s">
        <v>238</v>
      </c>
      <c r="B311" s="125"/>
      <c r="C311" s="63"/>
      <c r="D311" s="46">
        <f>D313</f>
        <v>1000</v>
      </c>
      <c r="E311" s="47">
        <f>E313</f>
        <v>191.55</v>
      </c>
      <c r="F311" s="48">
        <f>F313</f>
        <v>808.45</v>
      </c>
    </row>
    <row r="312" spans="1:6" ht="13.5" customHeight="1">
      <c r="A312" s="123"/>
      <c r="B312" s="125"/>
      <c r="C312" s="62" t="s">
        <v>25</v>
      </c>
      <c r="D312" s="42">
        <f>D313</f>
        <v>1000</v>
      </c>
      <c r="E312" s="42">
        <v>0</v>
      </c>
      <c r="F312" s="42">
        <f>D312-E312</f>
        <v>1000</v>
      </c>
    </row>
    <row r="313" spans="1:6" ht="13.5" customHeight="1">
      <c r="A313" s="123"/>
      <c r="B313" s="125"/>
      <c r="C313" s="62" t="s">
        <v>230</v>
      </c>
      <c r="D313" s="42">
        <v>1000</v>
      </c>
      <c r="E313" s="42">
        <v>191.55</v>
      </c>
      <c r="F313" s="42">
        <f>D313-E313</f>
        <v>808.45</v>
      </c>
    </row>
    <row r="314" spans="1:6" ht="13.5" customHeight="1" thickBot="1">
      <c r="A314" s="123"/>
      <c r="B314" s="125"/>
      <c r="C314" s="62"/>
      <c r="D314" s="44"/>
      <c r="E314" s="44"/>
      <c r="F314" s="44"/>
    </row>
    <row r="315" spans="1:6" ht="12.75" customHeight="1" thickBot="1">
      <c r="A315" s="49" t="s">
        <v>172</v>
      </c>
      <c r="B315" s="66"/>
      <c r="C315" s="69"/>
      <c r="D315" s="46">
        <f>D320+D323+D324+D325+D328+D329+D331+D333+D334+D332+D335</f>
        <v>834840.61</v>
      </c>
      <c r="E315" s="46">
        <f>E320+E323+E324+E325+E328+E329+E331+E332+E333+E334+E335</f>
        <v>764716.31</v>
      </c>
      <c r="F315" s="57">
        <f>D315-E315</f>
        <v>70124.29999999993</v>
      </c>
    </row>
    <row r="316" spans="1:6" ht="13.5" hidden="1" customHeight="1">
      <c r="A316" s="40"/>
      <c r="B316" s="55"/>
      <c r="C316" s="2" t="s">
        <v>25</v>
      </c>
      <c r="D316" s="41">
        <v>0</v>
      </c>
      <c r="E316" s="41">
        <v>0</v>
      </c>
      <c r="F316" s="41">
        <v>0</v>
      </c>
    </row>
    <row r="317" spans="1:6" ht="13.5" hidden="1" customHeight="1">
      <c r="A317" s="40"/>
      <c r="B317" s="55"/>
      <c r="C317" s="2" t="s">
        <v>26</v>
      </c>
      <c r="D317" s="41">
        <v>0</v>
      </c>
      <c r="E317" s="41">
        <v>0</v>
      </c>
      <c r="F317" s="41">
        <v>0</v>
      </c>
    </row>
    <row r="318" spans="1:6" ht="13.5" customHeight="1">
      <c r="A318" s="40"/>
      <c r="B318" s="55"/>
      <c r="C318" s="2" t="s">
        <v>25</v>
      </c>
      <c r="D318" s="41">
        <f>D319</f>
        <v>66372.399999999994</v>
      </c>
      <c r="E318" s="41">
        <f>E319</f>
        <v>0</v>
      </c>
      <c r="F318" s="41">
        <f>F319</f>
        <v>66372.399999999994</v>
      </c>
    </row>
    <row r="319" spans="1:6" ht="13.5" customHeight="1">
      <c r="A319" s="40"/>
      <c r="B319" s="55"/>
      <c r="C319" s="2" t="s">
        <v>29</v>
      </c>
      <c r="D319" s="41">
        <f>D320</f>
        <v>66372.399999999994</v>
      </c>
      <c r="E319" s="41">
        <v>0</v>
      </c>
      <c r="F319" s="44">
        <f>D319-E319</f>
        <v>66372.399999999994</v>
      </c>
    </row>
    <row r="320" spans="1:6" ht="13.5" customHeight="1">
      <c r="A320" s="40"/>
      <c r="B320" s="55"/>
      <c r="C320" s="2" t="s">
        <v>173</v>
      </c>
      <c r="D320" s="41">
        <v>66372.399999999994</v>
      </c>
      <c r="E320" s="41">
        <v>66372.399999999994</v>
      </c>
      <c r="F320" s="44">
        <f>D320-E320</f>
        <v>0</v>
      </c>
    </row>
    <row r="321" spans="1:6" ht="13.5" hidden="1" customHeight="1">
      <c r="A321" s="40"/>
      <c r="B321" s="55"/>
      <c r="C321" s="2"/>
      <c r="D321" s="41"/>
      <c r="E321" s="41"/>
      <c r="F321" s="41"/>
    </row>
    <row r="322" spans="1:6" ht="13.5" customHeight="1">
      <c r="A322" s="40"/>
      <c r="B322" s="55"/>
      <c r="C322" s="2" t="s">
        <v>28</v>
      </c>
      <c r="D322" s="41">
        <f>D323+D324</f>
        <v>134909.11000000002</v>
      </c>
      <c r="E322" s="41">
        <v>0</v>
      </c>
      <c r="F322" s="41">
        <f>D322-E322</f>
        <v>134909.11000000002</v>
      </c>
    </row>
    <row r="323" spans="1:6" ht="13.5" customHeight="1">
      <c r="A323" s="40"/>
      <c r="B323" s="55"/>
      <c r="C323" s="2" t="s">
        <v>167</v>
      </c>
      <c r="D323" s="41">
        <v>120506.41</v>
      </c>
      <c r="E323" s="41">
        <v>78078.13</v>
      </c>
      <c r="F323" s="41">
        <f>D323-E323</f>
        <v>42428.28</v>
      </c>
    </row>
    <row r="324" spans="1:6" ht="13.5" customHeight="1">
      <c r="A324" s="40"/>
      <c r="B324" s="55"/>
      <c r="C324" s="2" t="s">
        <v>166</v>
      </c>
      <c r="D324" s="41">
        <v>14402.7</v>
      </c>
      <c r="E324" s="42">
        <v>5454.28</v>
      </c>
      <c r="F324" s="41">
        <f>D324-E324</f>
        <v>8948.4200000000019</v>
      </c>
    </row>
    <row r="325" spans="1:6" ht="14.25" customHeight="1">
      <c r="A325" s="40"/>
      <c r="B325" s="55"/>
      <c r="C325" s="2" t="s">
        <v>168</v>
      </c>
      <c r="D325" s="41">
        <v>95025.1</v>
      </c>
      <c r="E325" s="41">
        <v>90407.5</v>
      </c>
      <c r="F325" s="41">
        <f>D325-E325</f>
        <v>4617.6000000000058</v>
      </c>
    </row>
    <row r="326" spans="1:6" ht="0.75" hidden="1" customHeight="1">
      <c r="A326" s="40"/>
      <c r="B326" s="55"/>
      <c r="C326" s="2"/>
      <c r="D326" s="41" t="s">
        <v>190</v>
      </c>
      <c r="E326" s="41"/>
      <c r="F326" s="41"/>
    </row>
    <row r="327" spans="1:6" ht="15" hidden="1" customHeight="1">
      <c r="A327" s="119"/>
      <c r="B327" s="126"/>
      <c r="C327" s="32"/>
      <c r="D327" s="50"/>
      <c r="E327" s="50"/>
      <c r="F327" s="41"/>
    </row>
    <row r="328" spans="1:6" ht="15" customHeight="1">
      <c r="A328" s="123"/>
      <c r="B328" s="125"/>
      <c r="C328" s="62" t="s">
        <v>169</v>
      </c>
      <c r="D328" s="44">
        <v>67340</v>
      </c>
      <c r="E328" s="44">
        <v>53210</v>
      </c>
      <c r="F328" s="41">
        <f>D328-E328</f>
        <v>14130</v>
      </c>
    </row>
    <row r="329" spans="1:6" ht="15" customHeight="1">
      <c r="A329" s="123"/>
      <c r="B329" s="125"/>
      <c r="C329" s="62" t="s">
        <v>244</v>
      </c>
      <c r="D329" s="44">
        <v>0</v>
      </c>
      <c r="E329" s="44">
        <v>0</v>
      </c>
      <c r="F329" s="41">
        <f>D329-E329</f>
        <v>0</v>
      </c>
    </row>
    <row r="330" spans="1:6" ht="13.5" customHeight="1">
      <c r="A330" s="123"/>
      <c r="B330" s="125"/>
      <c r="C330" s="62" t="s">
        <v>27</v>
      </c>
      <c r="D330" s="44">
        <f>D331+D332+D333</f>
        <v>471194</v>
      </c>
      <c r="E330" s="44">
        <f>E331+E332+E333</f>
        <v>471194</v>
      </c>
      <c r="F330" s="44">
        <f>F331+F332+F333</f>
        <v>0</v>
      </c>
    </row>
    <row r="331" spans="1:6" ht="13.5" customHeight="1">
      <c r="A331" s="123"/>
      <c r="B331" s="125"/>
      <c r="C331" s="62" t="s">
        <v>215</v>
      </c>
      <c r="D331" s="44">
        <v>446194</v>
      </c>
      <c r="E331" s="44">
        <v>446194</v>
      </c>
      <c r="F331" s="44">
        <f>D331-E331</f>
        <v>0</v>
      </c>
    </row>
    <row r="332" spans="1:6" ht="13.5" customHeight="1">
      <c r="A332" s="123"/>
      <c r="B332" s="125"/>
      <c r="C332" s="62" t="s">
        <v>231</v>
      </c>
      <c r="D332" s="44">
        <v>25000</v>
      </c>
      <c r="E332" s="44">
        <v>25000</v>
      </c>
      <c r="F332" s="117">
        <f>D332-E332</f>
        <v>0</v>
      </c>
    </row>
    <row r="333" spans="1:6" ht="13.5" customHeight="1">
      <c r="A333" s="123"/>
      <c r="B333" s="125"/>
      <c r="C333" s="62" t="s">
        <v>214</v>
      </c>
      <c r="D333" s="44">
        <v>0</v>
      </c>
      <c r="E333" s="44">
        <v>0</v>
      </c>
      <c r="F333" s="117">
        <f>D333-E333</f>
        <v>0</v>
      </c>
    </row>
    <row r="334" spans="1:6" ht="13.5" customHeight="1">
      <c r="A334" s="123"/>
      <c r="B334" s="125"/>
      <c r="C334" s="62" t="s">
        <v>274</v>
      </c>
      <c r="D334" s="53">
        <v>0</v>
      </c>
      <c r="E334" s="53">
        <v>0</v>
      </c>
      <c r="F334" s="117">
        <f>D334-E334</f>
        <v>0</v>
      </c>
    </row>
    <row r="335" spans="1:6" ht="13.5" customHeight="1">
      <c r="A335" s="123"/>
      <c r="B335" s="125"/>
      <c r="C335" s="62" t="s">
        <v>283</v>
      </c>
      <c r="D335" s="53">
        <v>0</v>
      </c>
      <c r="E335" s="53">
        <v>0</v>
      </c>
      <c r="F335" s="117">
        <f>D335-E335</f>
        <v>0</v>
      </c>
    </row>
    <row r="336" spans="1:6" ht="13.5" customHeight="1" thickBot="1">
      <c r="A336" s="123"/>
      <c r="B336" s="125"/>
      <c r="C336" s="62"/>
      <c r="D336" s="53"/>
      <c r="E336" s="53"/>
      <c r="F336" s="53"/>
    </row>
    <row r="337" spans="1:6" ht="13.5" customHeight="1" thickBot="1">
      <c r="A337" s="129" t="s">
        <v>240</v>
      </c>
      <c r="B337" s="163"/>
      <c r="C337" s="164"/>
      <c r="D337" s="46">
        <f>D339+D340</f>
        <v>120000</v>
      </c>
      <c r="E337" s="47">
        <f>E339+E340</f>
        <v>61515.42</v>
      </c>
      <c r="F337" s="48">
        <f>D337-E337</f>
        <v>58484.58</v>
      </c>
    </row>
    <row r="338" spans="1:6" ht="13.5" customHeight="1">
      <c r="A338" s="129"/>
      <c r="B338" s="163"/>
      <c r="C338" s="165" t="s">
        <v>25</v>
      </c>
      <c r="D338" s="59">
        <f>D339</f>
        <v>40000</v>
      </c>
      <c r="E338" s="59">
        <f>E339</f>
        <v>26862.12</v>
      </c>
      <c r="F338" s="59">
        <f>F339</f>
        <v>13137.880000000001</v>
      </c>
    </row>
    <row r="339" spans="1:6" ht="13.5" customHeight="1">
      <c r="A339" s="129"/>
      <c r="B339" s="163"/>
      <c r="C339" s="165" t="s">
        <v>171</v>
      </c>
      <c r="D339" s="58">
        <v>40000</v>
      </c>
      <c r="E339" s="58">
        <v>26862.12</v>
      </c>
      <c r="F339" s="58">
        <f>D339-E339</f>
        <v>13137.880000000001</v>
      </c>
    </row>
    <row r="340" spans="1:6" ht="13.5" customHeight="1">
      <c r="A340" s="123"/>
      <c r="B340" s="125"/>
      <c r="C340" s="62" t="s">
        <v>174</v>
      </c>
      <c r="D340" s="51">
        <v>80000</v>
      </c>
      <c r="E340" s="51">
        <v>34653.300000000003</v>
      </c>
      <c r="F340" s="51">
        <f>D340-E340</f>
        <v>45346.7</v>
      </c>
    </row>
    <row r="341" spans="1:6" ht="13.5" customHeight="1" thickBot="1">
      <c r="A341" s="123"/>
      <c r="B341" s="125"/>
      <c r="C341" s="62"/>
      <c r="D341" s="53"/>
      <c r="E341" s="53"/>
      <c r="F341" s="53"/>
    </row>
    <row r="342" spans="1:6" ht="13.5" customHeight="1" thickBot="1">
      <c r="A342" s="129" t="s">
        <v>313</v>
      </c>
      <c r="B342" s="125"/>
      <c r="C342" s="63" t="s">
        <v>168</v>
      </c>
      <c r="D342" s="57">
        <f>D343</f>
        <v>91980.04</v>
      </c>
      <c r="E342" s="57">
        <f>E343</f>
        <v>91980.04</v>
      </c>
      <c r="F342" s="57">
        <f>F343</f>
        <v>0</v>
      </c>
    </row>
    <row r="343" spans="1:6" ht="13.5" customHeight="1">
      <c r="A343" s="123"/>
      <c r="B343" s="125"/>
      <c r="C343" s="62"/>
      <c r="D343" s="51">
        <v>91980.04</v>
      </c>
      <c r="E343" s="51">
        <v>91980.04</v>
      </c>
      <c r="F343" s="51">
        <f>D343-E343</f>
        <v>0</v>
      </c>
    </row>
    <row r="344" spans="1:6" ht="13.5" customHeight="1" thickBot="1">
      <c r="A344" s="123"/>
      <c r="B344" s="125"/>
      <c r="C344" s="62"/>
      <c r="D344" s="53"/>
      <c r="E344" s="53"/>
      <c r="F344" s="53"/>
    </row>
    <row r="345" spans="1:6" ht="13.5" customHeight="1" thickBot="1">
      <c r="A345" s="129" t="s">
        <v>304</v>
      </c>
      <c r="B345" s="125"/>
      <c r="C345" s="63" t="s">
        <v>168</v>
      </c>
      <c r="D345" s="180">
        <f>D346+D347+D348</f>
        <v>505050.51</v>
      </c>
      <c r="E345" s="54">
        <f>E346+E347+E348</f>
        <v>505050.51</v>
      </c>
      <c r="F345" s="181">
        <f>D345-E345</f>
        <v>0</v>
      </c>
    </row>
    <row r="346" spans="1:6" ht="13.5" customHeight="1">
      <c r="A346" s="123"/>
      <c r="B346" s="125"/>
      <c r="C346" s="62" t="s">
        <v>329</v>
      </c>
      <c r="D346" s="51">
        <v>445000</v>
      </c>
      <c r="E346" s="51">
        <v>445000</v>
      </c>
      <c r="F346" s="51">
        <f>D346-E346</f>
        <v>0</v>
      </c>
    </row>
    <row r="347" spans="1:6" ht="13.5" customHeight="1">
      <c r="A347" s="123"/>
      <c r="B347" s="125"/>
      <c r="C347" s="62" t="s">
        <v>325</v>
      </c>
      <c r="D347" s="44">
        <v>55000</v>
      </c>
      <c r="E347" s="44">
        <v>55000</v>
      </c>
      <c r="F347" s="44">
        <f>D347-E347</f>
        <v>0</v>
      </c>
    </row>
    <row r="348" spans="1:6" ht="13.5" customHeight="1">
      <c r="A348" s="123"/>
      <c r="B348" s="125"/>
      <c r="C348" s="62" t="s">
        <v>324</v>
      </c>
      <c r="D348" s="51">
        <v>5050.51</v>
      </c>
      <c r="E348" s="51">
        <v>5050.51</v>
      </c>
      <c r="F348" s="51">
        <f>D348-E348</f>
        <v>0</v>
      </c>
    </row>
    <row r="349" spans="1:6" ht="13.5" customHeight="1" thickBot="1">
      <c r="A349" s="123"/>
      <c r="B349" s="125"/>
      <c r="C349" s="62"/>
      <c r="D349" s="53"/>
      <c r="E349" s="53"/>
      <c r="F349" s="53"/>
    </row>
    <row r="350" spans="1:6" ht="13.5" customHeight="1" thickBot="1">
      <c r="A350" s="49" t="s">
        <v>234</v>
      </c>
      <c r="B350" s="55"/>
      <c r="C350" s="52"/>
      <c r="D350" s="46">
        <f t="shared" ref="D350:E352" si="7">D351</f>
        <v>373379.32</v>
      </c>
      <c r="E350" s="47">
        <f t="shared" si="7"/>
        <v>267463.65999999997</v>
      </c>
      <c r="F350" s="48">
        <f>D350-E350</f>
        <v>105915.66000000003</v>
      </c>
    </row>
    <row r="351" spans="1:6" ht="13.5" customHeight="1">
      <c r="A351" s="40"/>
      <c r="B351" s="55"/>
      <c r="C351" s="2" t="s">
        <v>25</v>
      </c>
      <c r="D351" s="41">
        <f t="shared" si="7"/>
        <v>373379.32</v>
      </c>
      <c r="E351" s="42">
        <f t="shared" si="7"/>
        <v>267463.65999999997</v>
      </c>
      <c r="F351" s="42">
        <f>D351-E351</f>
        <v>105915.66000000003</v>
      </c>
    </row>
    <row r="352" spans="1:6" ht="13.5" customHeight="1">
      <c r="A352" s="40"/>
      <c r="B352" s="55"/>
      <c r="C352" s="2" t="s">
        <v>30</v>
      </c>
      <c r="D352" s="41">
        <f t="shared" si="7"/>
        <v>373379.32</v>
      </c>
      <c r="E352" s="42">
        <f t="shared" si="7"/>
        <v>267463.65999999997</v>
      </c>
      <c r="F352" s="42">
        <f>D352-E352</f>
        <v>105915.66000000003</v>
      </c>
    </row>
    <row r="353" spans="1:6" ht="13.5" customHeight="1">
      <c r="A353" s="119"/>
      <c r="B353" s="126"/>
      <c r="C353" s="32" t="s">
        <v>224</v>
      </c>
      <c r="D353" s="50">
        <v>373379.32</v>
      </c>
      <c r="E353" s="44">
        <v>267463.65999999997</v>
      </c>
      <c r="F353" s="53">
        <f>D353-E353</f>
        <v>105915.66000000003</v>
      </c>
    </row>
    <row r="354" spans="1:6" ht="13.5" customHeight="1" thickBot="1">
      <c r="A354" s="123"/>
      <c r="B354" s="131"/>
      <c r="C354" s="62"/>
      <c r="D354" s="53"/>
      <c r="E354" s="51"/>
      <c r="F354" s="53"/>
    </row>
    <row r="355" spans="1:6" ht="13.5" customHeight="1" thickBot="1">
      <c r="A355" s="129" t="s">
        <v>312</v>
      </c>
      <c r="B355" s="131"/>
      <c r="C355" s="19"/>
      <c r="D355" s="180">
        <f>D356</f>
        <v>3000000</v>
      </c>
      <c r="E355" s="54">
        <f>E356</f>
        <v>0</v>
      </c>
      <c r="F355" s="181">
        <f>F356</f>
        <v>0</v>
      </c>
    </row>
    <row r="356" spans="1:6" ht="13.5" customHeight="1">
      <c r="A356" s="123"/>
      <c r="B356" s="131"/>
      <c r="C356" s="62" t="s">
        <v>168</v>
      </c>
      <c r="D356" s="42">
        <v>3000000</v>
      </c>
      <c r="E356" s="51">
        <v>0</v>
      </c>
      <c r="F356" s="51">
        <v>0</v>
      </c>
    </row>
    <row r="357" spans="1:6" ht="13.5" customHeight="1" thickBot="1">
      <c r="A357" s="123"/>
      <c r="B357" s="131"/>
      <c r="C357" s="32"/>
      <c r="D357" s="50"/>
      <c r="E357" s="53"/>
      <c r="F357" s="53"/>
    </row>
    <row r="358" spans="1:6" ht="13.5" customHeight="1" thickBot="1">
      <c r="A358" s="123"/>
      <c r="B358" s="131"/>
      <c r="C358" s="63"/>
      <c r="D358" s="180">
        <f>D359</f>
        <v>467406.38</v>
      </c>
      <c r="E358" s="54">
        <f>E359</f>
        <v>467406.38</v>
      </c>
      <c r="F358" s="181">
        <f>F359</f>
        <v>0</v>
      </c>
    </row>
    <row r="359" spans="1:6" ht="13.5" customHeight="1">
      <c r="A359" s="129" t="s">
        <v>311</v>
      </c>
      <c r="B359" s="131"/>
      <c r="C359" s="62" t="s">
        <v>168</v>
      </c>
      <c r="D359" s="42">
        <v>467406.38</v>
      </c>
      <c r="E359" s="51">
        <v>467406.38</v>
      </c>
      <c r="F359" s="51">
        <f>D359-E359</f>
        <v>0</v>
      </c>
    </row>
    <row r="360" spans="1:6" ht="13.5" customHeight="1" thickBot="1">
      <c r="A360" s="123"/>
      <c r="B360" s="131"/>
      <c r="C360" s="32"/>
      <c r="D360" s="50"/>
      <c r="E360" s="53"/>
      <c r="F360" s="53"/>
    </row>
    <row r="361" spans="1:6" ht="13.5" customHeight="1" thickBot="1">
      <c r="A361" s="129" t="s">
        <v>328</v>
      </c>
      <c r="B361" s="131"/>
      <c r="C361" s="63"/>
      <c r="D361" s="184">
        <f>D362</f>
        <v>0.8</v>
      </c>
      <c r="E361" s="184">
        <f>E362</f>
        <v>0.8</v>
      </c>
      <c r="F361" s="184">
        <f>F362</f>
        <v>0</v>
      </c>
    </row>
    <row r="362" spans="1:6" ht="13.5" customHeight="1">
      <c r="A362" s="123"/>
      <c r="B362" s="131"/>
      <c r="C362" s="62" t="s">
        <v>168</v>
      </c>
      <c r="D362" s="42">
        <v>0.8</v>
      </c>
      <c r="E362" s="51">
        <v>0.8</v>
      </c>
      <c r="F362" s="51">
        <f>D362-E362</f>
        <v>0</v>
      </c>
    </row>
    <row r="363" spans="1:6" ht="13.5" customHeight="1">
      <c r="A363" s="123"/>
      <c r="B363" s="131"/>
      <c r="C363" s="32"/>
      <c r="D363" s="50"/>
      <c r="E363" s="53"/>
      <c r="F363" s="53"/>
    </row>
    <row r="364" spans="1:6" ht="13.5" customHeight="1" thickBot="1">
      <c r="A364" s="123"/>
      <c r="B364" s="125"/>
      <c r="C364" s="62"/>
      <c r="D364" s="53"/>
      <c r="E364" s="53"/>
      <c r="F364" s="53"/>
    </row>
    <row r="365" spans="1:6" ht="13.5" customHeight="1" thickBot="1">
      <c r="A365" s="49" t="s">
        <v>184</v>
      </c>
      <c r="B365" s="127"/>
      <c r="C365" s="52"/>
      <c r="D365" s="46">
        <f>D367+D368</f>
        <v>5000</v>
      </c>
      <c r="E365" s="140">
        <f>E366</f>
        <v>0</v>
      </c>
      <c r="F365" s="48">
        <f>F366</f>
        <v>5000</v>
      </c>
    </row>
    <row r="366" spans="1:6" ht="13.5" customHeight="1">
      <c r="A366" s="40"/>
      <c r="B366" s="55"/>
      <c r="C366" s="2" t="s">
        <v>25</v>
      </c>
      <c r="D366" s="41">
        <f>D365</f>
        <v>5000</v>
      </c>
      <c r="E366" s="41">
        <f>E367+E368</f>
        <v>0</v>
      </c>
      <c r="F366" s="42">
        <f>D366-E366</f>
        <v>5000</v>
      </c>
    </row>
    <row r="367" spans="1:6" ht="13.5" customHeight="1">
      <c r="A367" s="40" t="s">
        <v>254</v>
      </c>
      <c r="B367" s="55"/>
      <c r="C367" s="2" t="s">
        <v>246</v>
      </c>
      <c r="D367" s="41">
        <v>0</v>
      </c>
      <c r="E367" s="162">
        <v>0</v>
      </c>
      <c r="F367" s="42">
        <f>D367-E367</f>
        <v>0</v>
      </c>
    </row>
    <row r="368" spans="1:6" ht="13.5" customHeight="1">
      <c r="A368" s="40"/>
      <c r="B368" s="55"/>
      <c r="C368" s="2" t="s">
        <v>213</v>
      </c>
      <c r="D368" s="41">
        <v>5000</v>
      </c>
      <c r="E368" s="162">
        <v>0</v>
      </c>
      <c r="F368" s="42">
        <f>D368-E368</f>
        <v>5000</v>
      </c>
    </row>
    <row r="369" spans="1:6" ht="9" customHeight="1" thickBot="1">
      <c r="A369" s="9"/>
      <c r="B369" s="31"/>
      <c r="C369" s="19"/>
      <c r="D369" s="19"/>
      <c r="E369" s="19"/>
      <c r="F369" s="19"/>
    </row>
    <row r="370" spans="1:6" ht="23.25" thickBot="1">
      <c r="A370" s="27" t="s">
        <v>13</v>
      </c>
      <c r="B370" s="39">
        <v>450</v>
      </c>
      <c r="C370" s="37" t="s">
        <v>12</v>
      </c>
      <c r="D370" s="60">
        <f ca="1">Лист1!D19-Лист2!D7</f>
        <v>-952636.91000000015</v>
      </c>
      <c r="E370" s="54">
        <f ca="1">Лист1!E19-Лист2!E7</f>
        <v>472075.66999999993</v>
      </c>
      <c r="F370" s="38"/>
    </row>
  </sheetData>
  <phoneticPr fontId="3" type="noConversion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0"/>
  <sheetViews>
    <sheetView showGridLines="0" tabSelected="1" topLeftCell="A12" zoomScaleNormal="100" workbookViewId="0">
      <selection activeCell="J52" sqref="J52"/>
    </sheetView>
  </sheetViews>
  <sheetFormatPr defaultRowHeight="12.75"/>
  <cols>
    <col min="1" max="1" width="22.42578125" style="3" customWidth="1"/>
    <col min="2" max="2" width="4.7109375" style="3" customWidth="1"/>
    <col min="3" max="3" width="17.7109375" style="3" customWidth="1"/>
    <col min="4" max="4" width="19" style="1" customWidth="1"/>
    <col min="5" max="5" width="12.5703125" style="1" customWidth="1"/>
    <col min="6" max="6" width="13.140625" customWidth="1"/>
  </cols>
  <sheetData>
    <row r="1" spans="1:6" ht="17.25" hidden="1" customHeight="1" thickBot="1">
      <c r="A1" s="25" t="s">
        <v>31</v>
      </c>
      <c r="B1" s="25"/>
      <c r="C1" s="13"/>
      <c r="D1" s="13"/>
      <c r="E1" s="13"/>
      <c r="F1" s="21" t="s">
        <v>3</v>
      </c>
    </row>
    <row r="2" spans="1:6" ht="13.5" hidden="1" customHeight="1">
      <c r="B2" s="12"/>
      <c r="F2" s="34" t="s">
        <v>16</v>
      </c>
    </row>
    <row r="3" spans="1:6" ht="13.5" customHeight="1">
      <c r="B3" s="12"/>
      <c r="F3" s="76"/>
    </row>
    <row r="4" spans="1:6" ht="1.5" customHeight="1">
      <c r="B4" s="12"/>
      <c r="F4" s="76"/>
    </row>
    <row r="5" spans="1:6" ht="20.25" customHeight="1" thickBot="1">
      <c r="A5" s="25" t="s">
        <v>31</v>
      </c>
      <c r="B5" s="25"/>
      <c r="C5" s="13"/>
      <c r="D5" s="13"/>
      <c r="E5" s="13"/>
      <c r="F5" s="21" t="s">
        <v>3</v>
      </c>
    </row>
    <row r="6" spans="1:6" ht="13.5" customHeight="1">
      <c r="B6" s="12"/>
      <c r="F6" s="34" t="s">
        <v>16</v>
      </c>
    </row>
    <row r="7" spans="1:6" ht="13.5" customHeight="1">
      <c r="A7" s="70"/>
      <c r="B7" s="70"/>
      <c r="C7" s="70" t="s">
        <v>330</v>
      </c>
      <c r="D7" s="70"/>
      <c r="E7" s="70" t="s">
        <v>32</v>
      </c>
      <c r="F7" s="71" t="s">
        <v>331</v>
      </c>
    </row>
    <row r="8" spans="1:6" ht="13.5" customHeight="1">
      <c r="A8" s="12" t="s">
        <v>33</v>
      </c>
      <c r="B8" s="12"/>
      <c r="C8" s="12"/>
      <c r="D8" s="11"/>
      <c r="E8" s="11"/>
      <c r="F8" s="72"/>
    </row>
    <row r="9" spans="1:6" ht="13.5" customHeight="1">
      <c r="A9" s="12" t="s">
        <v>34</v>
      </c>
      <c r="B9" s="12"/>
      <c r="C9" s="12"/>
      <c r="D9" s="11"/>
      <c r="E9" s="11" t="s">
        <v>35</v>
      </c>
      <c r="F9" s="71" t="s">
        <v>36</v>
      </c>
    </row>
    <row r="10" spans="1:6" ht="13.5" customHeight="1">
      <c r="A10" s="12" t="s">
        <v>37</v>
      </c>
      <c r="B10" s="12"/>
      <c r="C10" s="12"/>
      <c r="D10" s="11"/>
      <c r="E10" s="11" t="s">
        <v>38</v>
      </c>
      <c r="F10" s="71" t="s">
        <v>39</v>
      </c>
    </row>
    <row r="11" spans="1:6">
      <c r="A11" s="73" t="s">
        <v>40</v>
      </c>
      <c r="B11" s="12"/>
      <c r="C11" s="12"/>
      <c r="D11" s="11"/>
      <c r="E11" s="11"/>
      <c r="F11" s="74"/>
    </row>
    <row r="12" spans="1:6" ht="15.75" customHeight="1" thickBot="1">
      <c r="A12" s="12" t="s">
        <v>41</v>
      </c>
      <c r="B12" s="12"/>
      <c r="C12" s="12"/>
      <c r="D12" s="11"/>
      <c r="E12" s="11"/>
      <c r="F12" s="75" t="s">
        <v>42</v>
      </c>
    </row>
    <row r="13" spans="1:6" ht="13.5" customHeight="1">
      <c r="B13" s="24"/>
      <c r="C13" s="24" t="s">
        <v>43</v>
      </c>
      <c r="D13" s="11"/>
      <c r="E13" s="11"/>
      <c r="F13" s="76"/>
    </row>
    <row r="14" spans="1:6" ht="6.75" customHeight="1">
      <c r="A14" s="23"/>
      <c r="B14" s="23"/>
      <c r="C14" s="14"/>
      <c r="D14" s="15"/>
      <c r="E14" s="15"/>
      <c r="F14" s="77"/>
    </row>
    <row r="15" spans="1:6" ht="10.5" customHeight="1">
      <c r="A15" s="7"/>
      <c r="B15" s="8" t="s">
        <v>8</v>
      </c>
      <c r="C15" s="20"/>
      <c r="D15" s="6" t="s">
        <v>44</v>
      </c>
      <c r="E15" s="78"/>
      <c r="F15" s="35" t="s">
        <v>45</v>
      </c>
    </row>
    <row r="16" spans="1:6" ht="9.75" customHeight="1">
      <c r="A16" s="8" t="s">
        <v>4</v>
      </c>
      <c r="B16" s="8" t="s">
        <v>9</v>
      </c>
      <c r="C16" s="20" t="s">
        <v>46</v>
      </c>
      <c r="D16" s="6" t="s">
        <v>22</v>
      </c>
      <c r="E16" s="6" t="s">
        <v>18</v>
      </c>
      <c r="F16" s="16" t="s">
        <v>2</v>
      </c>
    </row>
    <row r="17" spans="1:9" ht="9.75" customHeight="1">
      <c r="A17" s="7"/>
      <c r="B17" s="8" t="s">
        <v>10</v>
      </c>
      <c r="C17" s="20"/>
      <c r="D17" s="6" t="s">
        <v>2</v>
      </c>
      <c r="E17" s="6"/>
      <c r="F17" s="16"/>
    </row>
    <row r="18" spans="1:9" ht="16.5" customHeight="1" thickBot="1">
      <c r="A18" s="4">
        <v>1</v>
      </c>
      <c r="B18" s="10">
        <v>2</v>
      </c>
      <c r="C18" s="10">
        <v>3</v>
      </c>
      <c r="D18" s="5" t="s">
        <v>0</v>
      </c>
      <c r="E18" s="5" t="s">
        <v>20</v>
      </c>
      <c r="F18" s="151" t="s">
        <v>21</v>
      </c>
    </row>
    <row r="19" spans="1:9" ht="13.5" customHeight="1" thickBot="1">
      <c r="A19" s="26" t="s">
        <v>47</v>
      </c>
      <c r="B19" s="28"/>
      <c r="C19" s="45" t="s">
        <v>12</v>
      </c>
      <c r="D19" s="46">
        <f>D21+D86</f>
        <v>15042549.760000002</v>
      </c>
      <c r="E19" s="64">
        <f>E21+E86</f>
        <v>10381072.34</v>
      </c>
      <c r="F19" s="173">
        <f>F21+F86</f>
        <v>4661477.42</v>
      </c>
    </row>
    <row r="20" spans="1:9" ht="12" customHeight="1" thickBot="1">
      <c r="A20" s="27" t="s">
        <v>5</v>
      </c>
      <c r="B20" s="29"/>
      <c r="C20" s="30"/>
      <c r="D20" s="32"/>
      <c r="E20" s="79"/>
      <c r="F20" s="80"/>
    </row>
    <row r="21" spans="1:9" ht="15" customHeight="1" thickBot="1">
      <c r="A21" s="27" t="s">
        <v>50</v>
      </c>
      <c r="B21" s="29"/>
      <c r="C21" s="81"/>
      <c r="D21" s="46">
        <f>D23+D24+D25+D26+D27+D49+D52+D55+D56+D64+D67+D68+D76+D80+D81+D47+D75+D79+D47+D51+D47+D48+D63+D84</f>
        <v>1742726.04</v>
      </c>
      <c r="E21" s="46">
        <f>E23+E24+E25+E26+E27+E49+E52+E55+E56+E64+E67+E68+E75+E76+E79+E80+E51+E81+E63+E48+E84</f>
        <v>1207087.8599999999</v>
      </c>
      <c r="F21" s="46">
        <f>F23+F24+F25+F26+F27+F47+F49+F52+F55+F56+F64+F67+F68+F75+F76+F79+F80+F51+F81+F48+F63+F84</f>
        <v>535638.17999999993</v>
      </c>
    </row>
    <row r="22" spans="1:9" ht="17.25" hidden="1" customHeight="1">
      <c r="A22" s="40"/>
      <c r="B22" s="29"/>
      <c r="C22" s="82"/>
      <c r="D22" s="2"/>
      <c r="E22" s="22"/>
      <c r="F22" s="83"/>
    </row>
    <row r="23" spans="1:9" ht="17.25" customHeight="1">
      <c r="A23" s="40" t="s">
        <v>292</v>
      </c>
      <c r="B23" s="29" t="s">
        <v>48</v>
      </c>
      <c r="C23" s="82" t="s">
        <v>54</v>
      </c>
      <c r="D23" s="2" t="s">
        <v>344</v>
      </c>
      <c r="E23" s="22" t="s">
        <v>334</v>
      </c>
      <c r="F23" s="83">
        <f>D23-E23</f>
        <v>173067.78999999998</v>
      </c>
    </row>
    <row r="24" spans="1:9" ht="15.95" customHeight="1">
      <c r="A24" s="40" t="s">
        <v>293</v>
      </c>
      <c r="B24" s="29" t="s">
        <v>49</v>
      </c>
      <c r="C24" s="82" t="s">
        <v>54</v>
      </c>
      <c r="D24" s="2" t="s">
        <v>345</v>
      </c>
      <c r="E24" s="22" t="s">
        <v>335</v>
      </c>
      <c r="F24" s="84">
        <f>D24-E24</f>
        <v>413.11999999999989</v>
      </c>
    </row>
    <row r="25" spans="1:9" ht="15.95" customHeight="1">
      <c r="A25" s="40" t="s">
        <v>294</v>
      </c>
      <c r="B25" s="29" t="s">
        <v>51</v>
      </c>
      <c r="C25" s="82" t="s">
        <v>54</v>
      </c>
      <c r="D25" s="2" t="s">
        <v>346</v>
      </c>
      <c r="E25" s="22" t="s">
        <v>336</v>
      </c>
      <c r="F25" s="84">
        <f t="shared" ref="F25:F109" si="0">D25-E25</f>
        <v>189720.7</v>
      </c>
    </row>
    <row r="26" spans="1:9" ht="15.95" customHeight="1">
      <c r="A26" s="40" t="s">
        <v>295</v>
      </c>
      <c r="B26" s="29" t="s">
        <v>53</v>
      </c>
      <c r="C26" s="82" t="s">
        <v>54</v>
      </c>
      <c r="D26" s="2" t="s">
        <v>347</v>
      </c>
      <c r="E26" s="22" t="s">
        <v>337</v>
      </c>
      <c r="F26" s="84">
        <f>D26-E26</f>
        <v>-25561.14</v>
      </c>
    </row>
    <row r="27" spans="1:9" ht="14.25" customHeight="1">
      <c r="A27" s="40" t="s">
        <v>52</v>
      </c>
      <c r="B27" s="29" t="s">
        <v>55</v>
      </c>
      <c r="C27" s="82" t="s">
        <v>54</v>
      </c>
      <c r="D27" s="2" t="s">
        <v>296</v>
      </c>
      <c r="E27" s="22" t="s">
        <v>332</v>
      </c>
      <c r="F27" s="84">
        <f t="shared" si="0"/>
        <v>132883.5</v>
      </c>
      <c r="I27" t="s">
        <v>252</v>
      </c>
    </row>
    <row r="28" spans="1:9" ht="15.75" hidden="1" customHeight="1">
      <c r="A28" s="40"/>
      <c r="B28" s="29"/>
      <c r="C28" s="82"/>
      <c r="D28" s="2"/>
      <c r="E28" s="22"/>
      <c r="F28" s="84">
        <f t="shared" si="0"/>
        <v>0</v>
      </c>
    </row>
    <row r="29" spans="1:9" ht="15.75" hidden="1" customHeight="1">
      <c r="A29" s="40"/>
      <c r="B29" s="29"/>
      <c r="C29" s="82"/>
      <c r="D29" s="2"/>
      <c r="E29" s="22"/>
      <c r="F29" s="84">
        <f t="shared" si="0"/>
        <v>0</v>
      </c>
    </row>
    <row r="30" spans="1:9" ht="15" hidden="1" customHeight="1">
      <c r="A30" s="40"/>
      <c r="B30" s="29"/>
      <c r="C30" s="82"/>
      <c r="D30" s="2"/>
      <c r="E30" s="22"/>
      <c r="F30" s="84">
        <f t="shared" si="0"/>
        <v>0</v>
      </c>
    </row>
    <row r="31" spans="1:9" ht="0.75" hidden="1" customHeight="1">
      <c r="A31" s="40" t="s">
        <v>59</v>
      </c>
      <c r="B31" s="29" t="s">
        <v>60</v>
      </c>
      <c r="C31" s="82" t="s">
        <v>54</v>
      </c>
      <c r="D31" s="2" t="s">
        <v>61</v>
      </c>
      <c r="E31" s="22" t="s">
        <v>62</v>
      </c>
      <c r="F31" s="84">
        <f t="shared" si="0"/>
        <v>-26916.559999999998</v>
      </c>
    </row>
    <row r="32" spans="1:9" ht="15.75" hidden="1" customHeight="1">
      <c r="A32" s="40" t="s">
        <v>63</v>
      </c>
      <c r="B32" s="29" t="s">
        <v>64</v>
      </c>
      <c r="C32" s="82" t="s">
        <v>54</v>
      </c>
      <c r="D32" s="2" t="s">
        <v>56</v>
      </c>
      <c r="E32" s="22" t="s">
        <v>65</v>
      </c>
      <c r="F32" s="84">
        <f t="shared" si="0"/>
        <v>15517.93</v>
      </c>
    </row>
    <row r="33" spans="1:6" ht="15.75" hidden="1" customHeight="1">
      <c r="A33" s="40" t="s">
        <v>66</v>
      </c>
      <c r="B33" s="29" t="s">
        <v>54</v>
      </c>
      <c r="C33" s="82" t="s">
        <v>54</v>
      </c>
      <c r="D33" s="2" t="s">
        <v>56</v>
      </c>
      <c r="E33" s="22" t="s">
        <v>56</v>
      </c>
      <c r="F33" s="84">
        <f t="shared" si="0"/>
        <v>0</v>
      </c>
    </row>
    <row r="34" spans="1:6" ht="15.75" hidden="1" customHeight="1">
      <c r="A34" s="40" t="s">
        <v>67</v>
      </c>
      <c r="B34" s="29" t="s">
        <v>55</v>
      </c>
      <c r="C34" s="22" t="s">
        <v>54</v>
      </c>
      <c r="D34" s="2" t="s">
        <v>68</v>
      </c>
      <c r="E34" s="22" t="s">
        <v>69</v>
      </c>
      <c r="F34" s="84">
        <f t="shared" si="0"/>
        <v>13701.16</v>
      </c>
    </row>
    <row r="35" spans="1:6" ht="15.75" hidden="1" customHeight="1">
      <c r="A35" s="40" t="s">
        <v>70</v>
      </c>
      <c r="B35" s="29" t="s">
        <v>57</v>
      </c>
      <c r="C35" s="22" t="s">
        <v>54</v>
      </c>
      <c r="D35" s="2" t="s">
        <v>56</v>
      </c>
      <c r="E35" s="22" t="s">
        <v>71</v>
      </c>
      <c r="F35" s="84">
        <f t="shared" si="0"/>
        <v>-10</v>
      </c>
    </row>
    <row r="36" spans="1:6" ht="15.75" hidden="1" customHeight="1">
      <c r="A36" s="40" t="s">
        <v>72</v>
      </c>
      <c r="B36" s="29" t="s">
        <v>57</v>
      </c>
      <c r="C36" s="22" t="s">
        <v>54</v>
      </c>
      <c r="D36" s="2" t="s">
        <v>56</v>
      </c>
      <c r="E36" s="22" t="s">
        <v>73</v>
      </c>
      <c r="F36" s="84">
        <f t="shared" si="0"/>
        <v>-1</v>
      </c>
    </row>
    <row r="37" spans="1:6" ht="15.75" hidden="1" customHeight="1">
      <c r="A37" s="40" t="s">
        <v>74</v>
      </c>
      <c r="B37" s="29" t="s">
        <v>58</v>
      </c>
      <c r="C37" s="22" t="s">
        <v>54</v>
      </c>
      <c r="D37" s="2" t="s">
        <v>75</v>
      </c>
      <c r="E37" s="22" t="s">
        <v>76</v>
      </c>
      <c r="F37" s="84">
        <f t="shared" si="0"/>
        <v>7728</v>
      </c>
    </row>
    <row r="38" spans="1:6" ht="16.5" hidden="1" customHeight="1">
      <c r="A38" s="40"/>
      <c r="B38" s="29"/>
      <c r="C38" s="22"/>
      <c r="D38" s="2"/>
      <c r="E38" s="22"/>
      <c r="F38" s="84">
        <f t="shared" si="0"/>
        <v>0</v>
      </c>
    </row>
    <row r="39" spans="1:6" ht="16.5" hidden="1" customHeight="1">
      <c r="A39" s="40"/>
      <c r="B39" s="29"/>
      <c r="C39" s="22"/>
      <c r="D39" s="2"/>
      <c r="E39" s="22"/>
      <c r="F39" s="84">
        <f t="shared" si="0"/>
        <v>0</v>
      </c>
    </row>
    <row r="40" spans="1:6" ht="15" hidden="1" customHeight="1">
      <c r="A40" s="40"/>
      <c r="B40" s="29"/>
      <c r="C40" s="22"/>
      <c r="D40" s="2"/>
      <c r="E40" s="22"/>
      <c r="F40" s="84">
        <f t="shared" si="0"/>
        <v>0</v>
      </c>
    </row>
    <row r="41" spans="1:6" ht="1.5" hidden="1" customHeight="1">
      <c r="A41" s="40"/>
      <c r="B41" s="29"/>
      <c r="C41" s="22"/>
      <c r="D41" s="2"/>
      <c r="E41" s="22"/>
      <c r="F41" s="84">
        <f t="shared" si="0"/>
        <v>0</v>
      </c>
    </row>
    <row r="42" spans="1:6" ht="15.75" hidden="1" customHeight="1">
      <c r="A42" s="40"/>
      <c r="B42" s="29"/>
      <c r="C42" s="22"/>
      <c r="D42" s="2"/>
      <c r="E42" s="22"/>
      <c r="F42" s="84">
        <f t="shared" si="0"/>
        <v>0</v>
      </c>
    </row>
    <row r="43" spans="1:6" ht="15.75" hidden="1" customHeight="1">
      <c r="A43" s="40"/>
      <c r="B43" s="29"/>
      <c r="C43" s="22"/>
      <c r="D43" s="2"/>
      <c r="E43" s="22"/>
      <c r="F43" s="84">
        <f t="shared" si="0"/>
        <v>0</v>
      </c>
    </row>
    <row r="44" spans="1:6" ht="15.75" hidden="1" customHeight="1">
      <c r="A44" s="40"/>
      <c r="B44" s="29"/>
      <c r="C44" s="22"/>
      <c r="D44" s="2"/>
      <c r="E44" s="22"/>
      <c r="F44" s="84">
        <f t="shared" si="0"/>
        <v>0</v>
      </c>
    </row>
    <row r="45" spans="1:6" ht="15.75" hidden="1" customHeight="1">
      <c r="A45" s="40"/>
      <c r="B45" s="29"/>
      <c r="C45" s="22"/>
      <c r="D45" s="2"/>
      <c r="E45" s="22"/>
      <c r="F45" s="84">
        <f t="shared" si="0"/>
        <v>0</v>
      </c>
    </row>
    <row r="46" spans="1:6" ht="15.75" hidden="1" customHeight="1">
      <c r="A46" s="40"/>
      <c r="B46" s="29"/>
      <c r="C46" s="22"/>
      <c r="D46" s="2"/>
      <c r="E46" s="22"/>
      <c r="F46" s="84">
        <f t="shared" si="0"/>
        <v>0</v>
      </c>
    </row>
    <row r="47" spans="1:6" ht="15.75" hidden="1" customHeight="1">
      <c r="A47" s="40" t="s">
        <v>250</v>
      </c>
      <c r="B47" s="29" t="s">
        <v>57</v>
      </c>
      <c r="C47" s="22" t="s">
        <v>54</v>
      </c>
      <c r="D47" s="2" t="s">
        <v>56</v>
      </c>
      <c r="E47" s="22" t="s">
        <v>268</v>
      </c>
      <c r="F47" s="84">
        <f>D47-E47</f>
        <v>0</v>
      </c>
    </row>
    <row r="48" spans="1:6" ht="15.75" customHeight="1">
      <c r="A48" s="40" t="s">
        <v>264</v>
      </c>
      <c r="B48" s="29" t="s">
        <v>57</v>
      </c>
      <c r="C48" s="22" t="s">
        <v>54</v>
      </c>
      <c r="D48" s="2" t="s">
        <v>56</v>
      </c>
      <c r="E48" s="22" t="s">
        <v>268</v>
      </c>
      <c r="F48" s="84">
        <f>D48-E48</f>
        <v>0</v>
      </c>
    </row>
    <row r="49" spans="1:6" ht="15.75" customHeight="1">
      <c r="A49" s="40" t="s">
        <v>223</v>
      </c>
      <c r="B49" s="29" t="s">
        <v>58</v>
      </c>
      <c r="C49" s="22" t="s">
        <v>54</v>
      </c>
      <c r="D49" s="2" t="s">
        <v>297</v>
      </c>
      <c r="E49" s="22" t="s">
        <v>333</v>
      </c>
      <c r="F49" s="84">
        <f t="shared" si="0"/>
        <v>-3638.45</v>
      </c>
    </row>
    <row r="50" spans="1:6" ht="15.75" hidden="1" customHeight="1">
      <c r="A50" s="40"/>
      <c r="B50" s="29"/>
      <c r="C50" s="22"/>
      <c r="D50" s="2"/>
      <c r="E50" s="22"/>
      <c r="F50" s="84"/>
    </row>
    <row r="51" spans="1:6" ht="15.75" customHeight="1">
      <c r="A51" s="40" t="s">
        <v>258</v>
      </c>
      <c r="B51" s="29" t="s">
        <v>285</v>
      </c>
      <c r="C51" s="22" t="s">
        <v>54</v>
      </c>
      <c r="D51" s="2" t="s">
        <v>56</v>
      </c>
      <c r="E51" s="22" t="s">
        <v>268</v>
      </c>
      <c r="F51" s="84">
        <f>D51-E51</f>
        <v>0</v>
      </c>
    </row>
    <row r="52" spans="1:6" ht="15.75" customHeight="1">
      <c r="A52" s="40" t="s">
        <v>67</v>
      </c>
      <c r="B52" s="29" t="s">
        <v>60</v>
      </c>
      <c r="C52" s="22" t="s">
        <v>54</v>
      </c>
      <c r="D52" s="2" t="s">
        <v>111</v>
      </c>
      <c r="E52" s="22" t="s">
        <v>338</v>
      </c>
      <c r="F52" s="84">
        <f>D52-E52</f>
        <v>15161.699999999997</v>
      </c>
    </row>
    <row r="53" spans="1:6" ht="15.75" hidden="1" customHeight="1">
      <c r="A53" s="40"/>
      <c r="B53" s="29"/>
      <c r="C53" s="22"/>
      <c r="D53" s="2"/>
      <c r="E53" s="22"/>
      <c r="F53" s="84"/>
    </row>
    <row r="54" spans="1:6" ht="15" hidden="1" customHeight="1">
      <c r="A54" s="40"/>
      <c r="B54" s="29"/>
      <c r="C54" s="22"/>
      <c r="D54" s="2"/>
      <c r="E54" s="22"/>
      <c r="F54" s="84"/>
    </row>
    <row r="55" spans="1:6" ht="15" customHeight="1">
      <c r="A55" s="40" t="s">
        <v>70</v>
      </c>
      <c r="B55" s="29" t="s">
        <v>64</v>
      </c>
      <c r="C55" s="22" t="s">
        <v>54</v>
      </c>
      <c r="D55" s="2" t="s">
        <v>270</v>
      </c>
      <c r="E55" s="22" t="s">
        <v>268</v>
      </c>
      <c r="F55" s="84">
        <f>D55-E55</f>
        <v>0</v>
      </c>
    </row>
    <row r="56" spans="1:6" ht="15.75" customHeight="1">
      <c r="A56" s="40" t="s">
        <v>74</v>
      </c>
      <c r="B56" s="29" t="s">
        <v>54</v>
      </c>
      <c r="C56" s="22" t="s">
        <v>54</v>
      </c>
      <c r="D56" s="2" t="s">
        <v>298</v>
      </c>
      <c r="E56" s="22" t="s">
        <v>326</v>
      </c>
      <c r="F56" s="84">
        <f t="shared" si="0"/>
        <v>-4373.7200000000012</v>
      </c>
    </row>
    <row r="57" spans="1:6" ht="15.75" hidden="1" customHeight="1">
      <c r="A57" s="40"/>
      <c r="B57" s="29"/>
      <c r="C57" s="22"/>
      <c r="D57" s="2" t="s">
        <v>196</v>
      </c>
      <c r="E57" s="22" t="s">
        <v>192</v>
      </c>
      <c r="F57" s="84">
        <f t="shared" si="0"/>
        <v>11286.719999999998</v>
      </c>
    </row>
    <row r="58" spans="1:6" ht="14.25" hidden="1" customHeight="1">
      <c r="A58" s="40"/>
      <c r="B58" s="29"/>
      <c r="C58" s="22"/>
      <c r="D58" s="2" t="s">
        <v>197</v>
      </c>
      <c r="E58" s="22" t="s">
        <v>193</v>
      </c>
      <c r="F58" s="84">
        <f t="shared" si="0"/>
        <v>11286.720000000001</v>
      </c>
    </row>
    <row r="59" spans="1:6" ht="15.75" hidden="1" customHeight="1">
      <c r="A59" s="119" t="s">
        <v>179</v>
      </c>
      <c r="B59" s="93"/>
      <c r="C59" s="79" t="s">
        <v>54</v>
      </c>
      <c r="D59" s="2" t="s">
        <v>198</v>
      </c>
      <c r="E59" s="22" t="s">
        <v>194</v>
      </c>
      <c r="F59" s="84">
        <f t="shared" si="0"/>
        <v>11286.719999999998</v>
      </c>
    </row>
    <row r="60" spans="1:6" ht="15.75" hidden="1" customHeight="1">
      <c r="A60" s="138"/>
      <c r="B60" s="138"/>
      <c r="C60" s="128"/>
      <c r="D60" s="2" t="s">
        <v>199</v>
      </c>
      <c r="E60" s="22" t="s">
        <v>195</v>
      </c>
      <c r="F60" s="84">
        <f t="shared" si="0"/>
        <v>11286.720000000001</v>
      </c>
    </row>
    <row r="61" spans="1:6" ht="15.75" hidden="1" customHeight="1" thickBot="1">
      <c r="A61" s="143"/>
      <c r="B61" s="144"/>
      <c r="C61" s="137"/>
      <c r="D61" s="136"/>
      <c r="E61" s="62"/>
      <c r="F61" s="84">
        <f t="shared" si="0"/>
        <v>0</v>
      </c>
    </row>
    <row r="62" spans="1:6" ht="15.75" hidden="1" customHeight="1">
      <c r="A62" s="143"/>
      <c r="B62" s="150"/>
      <c r="C62" s="148"/>
      <c r="D62" s="2"/>
      <c r="E62" s="22"/>
      <c r="F62" s="84">
        <f t="shared" si="0"/>
        <v>0</v>
      </c>
    </row>
    <row r="63" spans="1:6" ht="15.75" customHeight="1">
      <c r="A63" s="143" t="s">
        <v>262</v>
      </c>
      <c r="B63" s="150">
        <v>120</v>
      </c>
      <c r="C63" s="148">
        <v>110</v>
      </c>
      <c r="D63" s="2" t="s">
        <v>268</v>
      </c>
      <c r="E63" s="22" t="s">
        <v>268</v>
      </c>
      <c r="F63" s="83">
        <f>D63-E63</f>
        <v>0</v>
      </c>
    </row>
    <row r="64" spans="1:6" ht="15" customHeight="1">
      <c r="A64" s="40" t="s">
        <v>78</v>
      </c>
      <c r="B64" s="96" t="s">
        <v>85</v>
      </c>
      <c r="C64" s="22" t="s">
        <v>54</v>
      </c>
      <c r="D64" s="2" t="s">
        <v>299</v>
      </c>
      <c r="E64" s="42">
        <v>20518.650000000001</v>
      </c>
      <c r="F64" s="83">
        <f t="shared" si="0"/>
        <v>25481.35</v>
      </c>
    </row>
    <row r="65" spans="1:6" ht="15.75" hidden="1" customHeight="1">
      <c r="A65" s="40" t="s">
        <v>79</v>
      </c>
      <c r="B65" s="29" t="s">
        <v>54</v>
      </c>
      <c r="C65" s="22" t="s">
        <v>54</v>
      </c>
      <c r="D65" s="2" t="s">
        <v>80</v>
      </c>
      <c r="E65" s="42">
        <v>330.38</v>
      </c>
      <c r="F65" s="83">
        <f t="shared" si="0"/>
        <v>0</v>
      </c>
    </row>
    <row r="66" spans="1:6" ht="15.75" hidden="1" customHeight="1">
      <c r="A66" s="40"/>
      <c r="B66" s="29"/>
      <c r="C66" s="22"/>
      <c r="D66" s="2"/>
      <c r="E66" s="42"/>
      <c r="F66" s="83">
        <f t="shared" si="0"/>
        <v>0</v>
      </c>
    </row>
    <row r="67" spans="1:6" ht="15.75" customHeight="1">
      <c r="A67" s="40" t="s">
        <v>81</v>
      </c>
      <c r="B67" s="29" t="s">
        <v>88</v>
      </c>
      <c r="C67" s="22" t="s">
        <v>54</v>
      </c>
      <c r="D67" s="2" t="s">
        <v>268</v>
      </c>
      <c r="E67" s="42">
        <v>0</v>
      </c>
      <c r="F67" s="83">
        <f t="shared" si="0"/>
        <v>0</v>
      </c>
    </row>
    <row r="68" spans="1:6" ht="15.75" customHeight="1">
      <c r="A68" s="40" t="s">
        <v>185</v>
      </c>
      <c r="B68" s="29" t="s">
        <v>202</v>
      </c>
      <c r="C68" s="22" t="s">
        <v>54</v>
      </c>
      <c r="D68" s="2" t="s">
        <v>300</v>
      </c>
      <c r="E68" s="22" t="s">
        <v>314</v>
      </c>
      <c r="F68" s="84">
        <f>D68-E68</f>
        <v>2400</v>
      </c>
    </row>
    <row r="69" spans="1:6" ht="15.75" hidden="1" customHeight="1">
      <c r="A69" s="40" t="s">
        <v>77</v>
      </c>
      <c r="B69" s="29" t="s">
        <v>54</v>
      </c>
      <c r="C69" s="22" t="s">
        <v>54</v>
      </c>
      <c r="D69" s="2" t="s">
        <v>56</v>
      </c>
      <c r="E69" s="22" t="s">
        <v>56</v>
      </c>
      <c r="F69" s="84">
        <f t="shared" si="0"/>
        <v>0</v>
      </c>
    </row>
    <row r="70" spans="1:6" ht="15.75" hidden="1" customHeight="1">
      <c r="A70" s="40" t="s">
        <v>81</v>
      </c>
      <c r="B70" s="29"/>
      <c r="C70" s="22" t="s">
        <v>54</v>
      </c>
      <c r="D70" s="2" t="s">
        <v>56</v>
      </c>
      <c r="E70" s="22" t="s">
        <v>82</v>
      </c>
      <c r="F70" s="84">
        <f t="shared" si="0"/>
        <v>-7</v>
      </c>
    </row>
    <row r="71" spans="1:6" ht="15.75" hidden="1" customHeight="1">
      <c r="A71" s="40" t="s">
        <v>83</v>
      </c>
      <c r="B71" s="29" t="s">
        <v>60</v>
      </c>
      <c r="C71" s="22" t="s">
        <v>54</v>
      </c>
      <c r="D71" s="2" t="s">
        <v>84</v>
      </c>
      <c r="E71" s="42">
        <v>1600</v>
      </c>
      <c r="F71" s="84">
        <f t="shared" si="0"/>
        <v>5400</v>
      </c>
    </row>
    <row r="72" spans="1:6" ht="15.75" hidden="1" customHeight="1">
      <c r="A72" s="40" t="s">
        <v>87</v>
      </c>
      <c r="B72" s="29" t="s">
        <v>88</v>
      </c>
      <c r="C72" s="22" t="s">
        <v>86</v>
      </c>
      <c r="D72" s="41">
        <v>41616.6</v>
      </c>
      <c r="E72" s="42">
        <v>41616.6</v>
      </c>
      <c r="F72" s="83">
        <f t="shared" si="0"/>
        <v>0</v>
      </c>
    </row>
    <row r="73" spans="1:6" ht="1.5" hidden="1" customHeight="1">
      <c r="A73" s="40" t="s">
        <v>89</v>
      </c>
      <c r="B73" s="29" t="s">
        <v>64</v>
      </c>
      <c r="C73" s="22" t="s">
        <v>86</v>
      </c>
      <c r="D73" s="41">
        <v>130000</v>
      </c>
      <c r="E73" s="42">
        <v>0</v>
      </c>
      <c r="F73" s="83">
        <f t="shared" si="0"/>
        <v>130000</v>
      </c>
    </row>
    <row r="74" spans="1:6" ht="0.75" hidden="1" customHeight="1">
      <c r="A74" s="40" t="s">
        <v>87</v>
      </c>
      <c r="B74" s="29" t="s">
        <v>11</v>
      </c>
      <c r="C74" s="22" t="s">
        <v>86</v>
      </c>
      <c r="D74" s="41">
        <v>107200</v>
      </c>
      <c r="E74" s="42"/>
      <c r="F74" s="83">
        <f t="shared" si="0"/>
        <v>107200</v>
      </c>
    </row>
    <row r="75" spans="1:6">
      <c r="A75" s="40" t="s">
        <v>89</v>
      </c>
      <c r="B75" s="29" t="s">
        <v>243</v>
      </c>
      <c r="C75" s="22" t="s">
        <v>86</v>
      </c>
      <c r="D75" s="41">
        <v>0</v>
      </c>
      <c r="E75" s="42">
        <v>0</v>
      </c>
      <c r="F75" s="83">
        <f t="shared" si="0"/>
        <v>0</v>
      </c>
    </row>
    <row r="76" spans="1:6">
      <c r="A76" s="40" t="s">
        <v>87</v>
      </c>
      <c r="B76" s="29" t="s">
        <v>100</v>
      </c>
      <c r="C76" s="22" t="s">
        <v>86</v>
      </c>
      <c r="D76" s="2" t="s">
        <v>269</v>
      </c>
      <c r="E76" s="22" t="s">
        <v>339</v>
      </c>
      <c r="F76" s="84">
        <f t="shared" si="0"/>
        <v>10904.010000000002</v>
      </c>
    </row>
    <row r="77" spans="1:6" ht="15.75" hidden="1" customHeight="1">
      <c r="A77" s="40" t="s">
        <v>90</v>
      </c>
      <c r="B77" s="29" t="s">
        <v>91</v>
      </c>
      <c r="C77" s="22" t="s">
        <v>92</v>
      </c>
      <c r="D77" s="2" t="s">
        <v>93</v>
      </c>
      <c r="E77" s="22" t="s">
        <v>93</v>
      </c>
      <c r="F77" s="84">
        <f t="shared" si="0"/>
        <v>0</v>
      </c>
    </row>
    <row r="78" spans="1:6" ht="15.75" hidden="1" customHeight="1">
      <c r="A78" s="40" t="s">
        <v>94</v>
      </c>
      <c r="B78" s="29" t="s">
        <v>95</v>
      </c>
      <c r="C78" s="22" t="s">
        <v>96</v>
      </c>
      <c r="D78" s="62" t="s">
        <v>97</v>
      </c>
      <c r="E78" s="62" t="s">
        <v>97</v>
      </c>
      <c r="F78" s="84">
        <f t="shared" si="0"/>
        <v>0</v>
      </c>
    </row>
    <row r="79" spans="1:6" ht="14.25" customHeight="1">
      <c r="A79" s="119" t="s">
        <v>253</v>
      </c>
      <c r="B79" s="93" t="s">
        <v>101</v>
      </c>
      <c r="C79" s="79" t="s">
        <v>86</v>
      </c>
      <c r="D79" s="32" t="s">
        <v>259</v>
      </c>
      <c r="E79" s="79" t="s">
        <v>340</v>
      </c>
      <c r="F79" s="167">
        <f t="shared" si="0"/>
        <v>2000</v>
      </c>
    </row>
    <row r="80" spans="1:6" ht="15.75" customHeight="1">
      <c r="A80" s="123" t="s">
        <v>219</v>
      </c>
      <c r="B80" s="124" t="s">
        <v>263</v>
      </c>
      <c r="C80" s="62" t="s">
        <v>85</v>
      </c>
      <c r="D80" s="62" t="s">
        <v>111</v>
      </c>
      <c r="E80" s="62" t="s">
        <v>341</v>
      </c>
      <c r="F80" s="44">
        <f t="shared" si="0"/>
        <v>17179.32</v>
      </c>
    </row>
    <row r="81" spans="1:6" ht="17.25" customHeight="1">
      <c r="A81" s="147" t="s">
        <v>237</v>
      </c>
      <c r="B81" s="124" t="s">
        <v>11</v>
      </c>
      <c r="C81" s="67" t="s">
        <v>101</v>
      </c>
      <c r="D81" s="120" t="s">
        <v>56</v>
      </c>
      <c r="E81" s="120" t="s">
        <v>56</v>
      </c>
      <c r="F81" s="53">
        <v>0</v>
      </c>
    </row>
    <row r="82" spans="1:6" ht="15" hidden="1" customHeight="1">
      <c r="A82" s="134"/>
      <c r="B82" s="124"/>
      <c r="C82" s="62"/>
      <c r="D82" s="62"/>
      <c r="E82" s="62"/>
      <c r="F82" s="53">
        <f t="shared" si="0"/>
        <v>0</v>
      </c>
    </row>
    <row r="83" spans="1:6" ht="1.5" hidden="1" customHeight="1">
      <c r="A83" s="132"/>
      <c r="B83" s="124"/>
      <c r="C83" s="62"/>
      <c r="D83" s="62"/>
      <c r="E83" s="62"/>
      <c r="F83" s="53"/>
    </row>
    <row r="84" spans="1:6" ht="15" customHeight="1">
      <c r="A84" s="147" t="s">
        <v>305</v>
      </c>
      <c r="B84" s="124" t="s">
        <v>251</v>
      </c>
      <c r="C84" s="62" t="s">
        <v>202</v>
      </c>
      <c r="D84" s="62" t="s">
        <v>306</v>
      </c>
      <c r="E84" s="62" t="s">
        <v>306</v>
      </c>
      <c r="F84" s="53">
        <f>D84-E84</f>
        <v>0</v>
      </c>
    </row>
    <row r="85" spans="1:6" ht="15" customHeight="1" thickBot="1">
      <c r="A85" s="147"/>
      <c r="B85" s="124"/>
      <c r="C85" s="62"/>
      <c r="D85" s="120"/>
      <c r="E85" s="120"/>
      <c r="F85" s="53"/>
    </row>
    <row r="86" spans="1:6" ht="15.95" customHeight="1" thickBot="1">
      <c r="A86" s="40" t="s">
        <v>98</v>
      </c>
      <c r="B86" s="121"/>
      <c r="C86" s="122"/>
      <c r="D86" s="57">
        <f>D87+D94+D95+D105+D104+D103+D107+D93</f>
        <v>13299823.720000001</v>
      </c>
      <c r="E86" s="57">
        <f>E87+E94+E95+E105+E108+E104+E103+E107+E93</f>
        <v>9173984.4800000004</v>
      </c>
      <c r="F86" s="57">
        <f>D86-E86</f>
        <v>4125839.24</v>
      </c>
    </row>
    <row r="87" spans="1:6" ht="19.5" customHeight="1">
      <c r="A87" s="40" t="s">
        <v>186</v>
      </c>
      <c r="B87" s="29" t="s">
        <v>286</v>
      </c>
      <c r="C87" s="22" t="s">
        <v>202</v>
      </c>
      <c r="D87" s="2" t="s">
        <v>301</v>
      </c>
      <c r="E87" s="22" t="s">
        <v>342</v>
      </c>
      <c r="F87" s="83">
        <f>D87-E87</f>
        <v>1075570.5199999996</v>
      </c>
    </row>
    <row r="88" spans="1:6" ht="15.75" hidden="1" customHeight="1">
      <c r="A88" s="40"/>
      <c r="B88" s="29"/>
      <c r="C88" s="22"/>
      <c r="D88" s="2"/>
      <c r="E88" s="22"/>
      <c r="F88" s="83">
        <f t="shared" ref="F88:F103" si="1">D88-E88</f>
        <v>0</v>
      </c>
    </row>
    <row r="89" spans="1:6" ht="15.75" hidden="1" customHeight="1">
      <c r="A89" s="40"/>
      <c r="B89" s="29"/>
      <c r="C89" s="22"/>
      <c r="D89" s="2"/>
      <c r="E89" s="22"/>
      <c r="F89" s="83">
        <f t="shared" si="1"/>
        <v>0</v>
      </c>
    </row>
    <row r="90" spans="1:6" ht="15.75" hidden="1" customHeight="1">
      <c r="A90" s="40"/>
      <c r="B90" s="29"/>
      <c r="C90" s="22"/>
      <c r="D90" s="2"/>
      <c r="E90" s="42"/>
      <c r="F90" s="83">
        <f t="shared" si="1"/>
        <v>0</v>
      </c>
    </row>
    <row r="91" spans="1:6" ht="15.75" hidden="1" customHeight="1">
      <c r="A91" s="40"/>
      <c r="B91" s="29"/>
      <c r="C91" s="22"/>
      <c r="D91" s="2"/>
      <c r="E91" s="42"/>
      <c r="F91" s="83">
        <f t="shared" si="1"/>
        <v>0</v>
      </c>
    </row>
    <row r="92" spans="1:6" ht="15.75" hidden="1" customHeight="1">
      <c r="A92" s="40"/>
      <c r="B92" s="29"/>
      <c r="C92" s="22"/>
      <c r="D92" s="2"/>
      <c r="E92" s="42"/>
      <c r="F92" s="83">
        <f t="shared" si="1"/>
        <v>0</v>
      </c>
    </row>
    <row r="93" spans="1:6" ht="15.75" customHeight="1">
      <c r="A93" s="40" t="s">
        <v>317</v>
      </c>
      <c r="B93" s="29" t="s">
        <v>91</v>
      </c>
      <c r="C93" s="22" t="s">
        <v>202</v>
      </c>
      <c r="D93" s="2" t="s">
        <v>343</v>
      </c>
      <c r="E93" s="42">
        <v>3825459.15</v>
      </c>
      <c r="F93" s="187">
        <f>D93-E93</f>
        <v>0</v>
      </c>
    </row>
    <row r="94" spans="1:6" ht="15.75" customHeight="1">
      <c r="A94" s="40" t="s">
        <v>201</v>
      </c>
      <c r="B94" s="29" t="s">
        <v>95</v>
      </c>
      <c r="C94" s="22" t="s">
        <v>202</v>
      </c>
      <c r="D94" s="2" t="s">
        <v>302</v>
      </c>
      <c r="E94" s="42">
        <v>100773.28</v>
      </c>
      <c r="F94" s="83">
        <f t="shared" si="1"/>
        <v>50268.72</v>
      </c>
    </row>
    <row r="95" spans="1:6">
      <c r="A95" s="40" t="s">
        <v>191</v>
      </c>
      <c r="B95" s="29" t="s">
        <v>287</v>
      </c>
      <c r="C95" s="22" t="s">
        <v>202</v>
      </c>
      <c r="D95" s="2" t="s">
        <v>315</v>
      </c>
      <c r="E95" s="42">
        <v>491027.64</v>
      </c>
      <c r="F95" s="83">
        <f t="shared" si="1"/>
        <v>0</v>
      </c>
    </row>
    <row r="96" spans="1:6" ht="15.75" hidden="1" customHeight="1">
      <c r="A96" s="40"/>
      <c r="B96" s="29"/>
      <c r="C96" s="22"/>
      <c r="D96" s="2"/>
      <c r="E96" s="42"/>
      <c r="F96" s="83">
        <f t="shared" si="1"/>
        <v>0</v>
      </c>
    </row>
    <row r="97" spans="1:6" ht="15" hidden="1" customHeight="1">
      <c r="A97" s="40"/>
      <c r="B97" s="29"/>
      <c r="C97" s="22"/>
      <c r="D97" s="2"/>
      <c r="E97" s="42"/>
      <c r="F97" s="83">
        <f t="shared" si="1"/>
        <v>0</v>
      </c>
    </row>
    <row r="98" spans="1:6" ht="15.75" hidden="1" customHeight="1">
      <c r="E98" s="145"/>
      <c r="F98" s="83">
        <f t="shared" si="1"/>
        <v>0</v>
      </c>
    </row>
    <row r="99" spans="1:6" ht="15.75" hidden="1" customHeight="1">
      <c r="A99" s="40"/>
      <c r="B99" s="29"/>
      <c r="C99" s="22"/>
      <c r="D99" s="2"/>
      <c r="E99" s="42"/>
      <c r="F99" s="83">
        <f t="shared" si="1"/>
        <v>0</v>
      </c>
    </row>
    <row r="100" spans="1:6" ht="15.75" hidden="1" customHeight="1">
      <c r="A100" s="40"/>
      <c r="B100" s="29"/>
      <c r="C100" s="22"/>
      <c r="D100" s="2"/>
      <c r="E100" s="42"/>
      <c r="F100" s="83">
        <f t="shared" si="1"/>
        <v>0</v>
      </c>
    </row>
    <row r="101" spans="1:6" ht="15.75" hidden="1" customHeight="1">
      <c r="A101" s="40"/>
      <c r="B101" s="29"/>
      <c r="C101" s="22"/>
      <c r="D101" s="2"/>
      <c r="E101" s="42"/>
      <c r="F101" s="83">
        <f t="shared" si="1"/>
        <v>0</v>
      </c>
    </row>
    <row r="102" spans="1:6" ht="15.75" hidden="1" customHeight="1">
      <c r="A102" s="40"/>
      <c r="B102" s="85"/>
      <c r="C102" s="22"/>
      <c r="D102" s="2"/>
      <c r="E102" s="42"/>
      <c r="F102" s="83">
        <f t="shared" si="1"/>
        <v>0</v>
      </c>
    </row>
    <row r="103" spans="1:6">
      <c r="A103" s="40" t="s">
        <v>284</v>
      </c>
      <c r="B103" s="85" t="s">
        <v>288</v>
      </c>
      <c r="C103" s="22" t="s">
        <v>202</v>
      </c>
      <c r="D103" s="2" t="s">
        <v>56</v>
      </c>
      <c r="E103" s="42">
        <v>0</v>
      </c>
      <c r="F103" s="83">
        <f t="shared" si="1"/>
        <v>0</v>
      </c>
    </row>
    <row r="104" spans="1:6" ht="15.75" customHeight="1">
      <c r="A104" s="40" t="s">
        <v>280</v>
      </c>
      <c r="B104" s="85" t="s">
        <v>103</v>
      </c>
      <c r="C104" s="22" t="s">
        <v>202</v>
      </c>
      <c r="D104" s="2" t="s">
        <v>56</v>
      </c>
      <c r="E104" s="42">
        <v>0</v>
      </c>
      <c r="F104" s="83">
        <f>D104-E104</f>
        <v>0</v>
      </c>
    </row>
    <row r="105" spans="1:6" ht="15.75" customHeight="1">
      <c r="A105" s="40" t="s">
        <v>241</v>
      </c>
      <c r="B105" s="85" t="s">
        <v>308</v>
      </c>
      <c r="C105" s="22" t="s">
        <v>202</v>
      </c>
      <c r="D105" s="2" t="s">
        <v>316</v>
      </c>
      <c r="E105" s="22" t="s">
        <v>327</v>
      </c>
      <c r="F105" s="83">
        <f>D105-E105</f>
        <v>3000000</v>
      </c>
    </row>
    <row r="106" spans="1:6" ht="15.75" hidden="1" customHeight="1">
      <c r="A106" s="40"/>
      <c r="B106" s="85"/>
      <c r="C106" s="22"/>
      <c r="D106" s="2"/>
      <c r="E106" s="22"/>
      <c r="F106" s="83"/>
    </row>
    <row r="107" spans="1:6" ht="15.75" customHeight="1">
      <c r="A107" s="40" t="s">
        <v>309</v>
      </c>
      <c r="B107" s="85" t="s">
        <v>307</v>
      </c>
      <c r="C107" s="22" t="s">
        <v>202</v>
      </c>
      <c r="D107" s="2" t="s">
        <v>310</v>
      </c>
      <c r="E107" s="22" t="s">
        <v>310</v>
      </c>
      <c r="F107" s="83">
        <f>D107-E107</f>
        <v>0</v>
      </c>
    </row>
    <row r="108" spans="1:6" ht="14.25" customHeight="1">
      <c r="A108" s="40" t="s">
        <v>265</v>
      </c>
      <c r="B108" s="85" t="s">
        <v>318</v>
      </c>
      <c r="C108" s="22" t="s">
        <v>202</v>
      </c>
      <c r="D108" s="2" t="s">
        <v>56</v>
      </c>
      <c r="E108" s="22" t="s">
        <v>56</v>
      </c>
      <c r="F108" s="83">
        <f>D108-E108</f>
        <v>0</v>
      </c>
    </row>
    <row r="109" spans="1:6" ht="15.75" hidden="1" customHeight="1">
      <c r="A109" s="40" t="s">
        <v>104</v>
      </c>
      <c r="B109" s="85" t="s">
        <v>105</v>
      </c>
      <c r="C109" s="22" t="s">
        <v>99</v>
      </c>
      <c r="D109" s="2" t="s">
        <v>106</v>
      </c>
      <c r="E109" s="22" t="s">
        <v>106</v>
      </c>
      <c r="F109" s="86">
        <f t="shared" si="0"/>
        <v>0</v>
      </c>
    </row>
    <row r="110" spans="1:6" ht="15" hidden="1" customHeight="1">
      <c r="A110" s="40" t="s">
        <v>107</v>
      </c>
      <c r="B110" s="85" t="s">
        <v>108</v>
      </c>
      <c r="C110" s="22" t="s">
        <v>99</v>
      </c>
      <c r="D110" s="2" t="s">
        <v>109</v>
      </c>
      <c r="E110" s="22" t="s">
        <v>109</v>
      </c>
      <c r="F110" s="83">
        <f>D110-E110</f>
        <v>0</v>
      </c>
    </row>
    <row r="111" spans="1:6" ht="15.75" hidden="1" customHeight="1">
      <c r="A111" s="40" t="s">
        <v>102</v>
      </c>
      <c r="B111" s="85" t="s">
        <v>110</v>
      </c>
      <c r="C111" s="22" t="s">
        <v>99</v>
      </c>
      <c r="D111" s="2" t="s">
        <v>111</v>
      </c>
      <c r="E111" s="22" t="s">
        <v>111</v>
      </c>
      <c r="F111" s="83">
        <f>D111-E111</f>
        <v>0</v>
      </c>
    </row>
    <row r="112" spans="1:6" ht="15.75" hidden="1" customHeight="1">
      <c r="A112" s="40"/>
      <c r="B112" s="85"/>
      <c r="C112" s="22"/>
      <c r="D112" s="2"/>
      <c r="E112" s="22"/>
      <c r="F112" s="83"/>
    </row>
    <row r="113" spans="1:6" ht="15.75" hidden="1" customHeight="1">
      <c r="A113" s="107"/>
      <c r="B113" s="107"/>
      <c r="C113" s="19"/>
      <c r="D113" s="19"/>
      <c r="E113" s="19"/>
      <c r="F113" s="108"/>
    </row>
    <row r="114" spans="1:6" ht="15.75" customHeight="1">
      <c r="A114" s="107"/>
      <c r="B114" s="107"/>
      <c r="C114" s="19"/>
      <c r="D114" s="19"/>
      <c r="E114" s="19"/>
      <c r="F114" s="108"/>
    </row>
    <row r="115" spans="1:6" ht="15.75" customHeight="1">
      <c r="A115" s="107"/>
      <c r="B115" s="107"/>
      <c r="C115" s="19"/>
      <c r="D115" s="19"/>
      <c r="E115" s="19"/>
      <c r="F115" s="108"/>
    </row>
    <row r="116" spans="1:6" ht="15.75" customHeight="1">
      <c r="A116" s="107"/>
      <c r="B116" s="107"/>
      <c r="C116" s="19"/>
      <c r="D116" s="19"/>
      <c r="E116" s="19"/>
      <c r="F116" s="108"/>
    </row>
    <row r="117" spans="1:6" ht="15.75" customHeight="1">
      <c r="A117" s="107"/>
      <c r="B117" s="107"/>
      <c r="C117" s="19"/>
      <c r="D117" s="19"/>
      <c r="E117" s="19"/>
      <c r="F117" s="108"/>
    </row>
    <row r="118" spans="1:6" ht="15.75" customHeight="1">
      <c r="A118" s="107"/>
      <c r="B118" s="107"/>
      <c r="C118" s="19"/>
      <c r="D118" s="19"/>
      <c r="E118" s="19"/>
      <c r="F118" s="108"/>
    </row>
    <row r="119" spans="1:6" ht="15.75" customHeight="1">
      <c r="A119" s="107"/>
      <c r="B119" s="107"/>
      <c r="C119" s="19"/>
      <c r="D119" s="19"/>
      <c r="E119" s="19"/>
      <c r="F119" s="108"/>
    </row>
    <row r="120" spans="1:6" ht="15.75" customHeight="1">
      <c r="A120" s="107"/>
      <c r="B120" s="107"/>
      <c r="C120" s="19"/>
      <c r="D120" s="19"/>
      <c r="E120" s="19"/>
      <c r="F120" s="108"/>
    </row>
    <row r="121" spans="1:6" ht="15.75" customHeight="1">
      <c r="A121" s="107"/>
      <c r="B121" s="107"/>
      <c r="C121" s="19"/>
      <c r="D121" s="19"/>
      <c r="E121" s="19"/>
      <c r="F121" s="108"/>
    </row>
    <row r="122" spans="1:6" ht="31.5" customHeight="1">
      <c r="A122" s="87" t="s">
        <v>112</v>
      </c>
      <c r="B122" s="88"/>
      <c r="C122" s="19"/>
      <c r="D122" s="89"/>
      <c r="E122" s="89" t="s">
        <v>113</v>
      </c>
      <c r="F122" s="19"/>
    </row>
    <row r="123" spans="1:6" ht="16.5" hidden="1" customHeight="1">
      <c r="A123" s="24" t="s">
        <v>114</v>
      </c>
      <c r="C123" s="12"/>
      <c r="D123" s="11"/>
      <c r="F123" s="89"/>
    </row>
    <row r="124" spans="1:6" ht="22.5" customHeight="1">
      <c r="A124" s="23"/>
      <c r="B124" s="90"/>
      <c r="C124" s="14"/>
      <c r="D124" s="15"/>
      <c r="E124" s="15"/>
      <c r="F124" s="77"/>
    </row>
    <row r="125" spans="1:6" ht="17.25" customHeight="1">
      <c r="A125" s="7"/>
      <c r="B125" s="8" t="s">
        <v>8</v>
      </c>
      <c r="C125" s="8" t="s">
        <v>115</v>
      </c>
      <c r="D125" s="6" t="s">
        <v>44</v>
      </c>
      <c r="E125" s="78"/>
      <c r="F125" s="35" t="s">
        <v>45</v>
      </c>
    </row>
    <row r="126" spans="1:6" ht="11.25" customHeight="1">
      <c r="A126" s="8" t="s">
        <v>4</v>
      </c>
      <c r="B126" s="8" t="s">
        <v>9</v>
      </c>
      <c r="C126" s="20" t="s">
        <v>116</v>
      </c>
      <c r="D126" s="6" t="s">
        <v>22</v>
      </c>
      <c r="E126" s="6" t="s">
        <v>18</v>
      </c>
      <c r="F126" s="16" t="s">
        <v>2</v>
      </c>
    </row>
    <row r="127" spans="1:6">
      <c r="A127" s="8"/>
      <c r="B127" s="8" t="s">
        <v>10</v>
      </c>
      <c r="C127" s="8" t="s">
        <v>117</v>
      </c>
      <c r="D127" s="6" t="s">
        <v>2</v>
      </c>
      <c r="E127" s="6"/>
      <c r="F127" s="16"/>
    </row>
    <row r="128" spans="1:6" ht="10.5" customHeight="1" thickBot="1">
      <c r="A128" s="4">
        <v>1</v>
      </c>
      <c r="B128" s="10">
        <v>2</v>
      </c>
      <c r="C128" s="10">
        <v>3</v>
      </c>
      <c r="D128" s="5" t="s">
        <v>0</v>
      </c>
      <c r="E128" s="5" t="s">
        <v>20</v>
      </c>
      <c r="F128" s="17" t="s">
        <v>21</v>
      </c>
    </row>
    <row r="129" spans="1:6" ht="21" customHeight="1">
      <c r="A129" s="9" t="s">
        <v>118</v>
      </c>
      <c r="B129" s="28" t="s">
        <v>119</v>
      </c>
      <c r="C129" s="91" t="s">
        <v>120</v>
      </c>
      <c r="D129" s="41">
        <f>D131</f>
        <v>952636.91000000015</v>
      </c>
      <c r="E129" s="42">
        <f>E131</f>
        <v>-472075.66999999993</v>
      </c>
      <c r="F129" s="92"/>
    </row>
    <row r="130" spans="1:6" ht="21.75" customHeight="1">
      <c r="A130" s="31" t="s">
        <v>121</v>
      </c>
      <c r="B130" s="93"/>
      <c r="C130" s="94"/>
      <c r="D130" s="32"/>
      <c r="E130" s="79"/>
      <c r="F130" s="95"/>
    </row>
    <row r="131" spans="1:6" ht="18.75" customHeight="1">
      <c r="A131" s="9" t="s">
        <v>122</v>
      </c>
      <c r="B131" s="96" t="s">
        <v>123</v>
      </c>
      <c r="C131" s="2" t="s">
        <v>120</v>
      </c>
      <c r="D131" s="41">
        <f>D141</f>
        <v>952636.91000000015</v>
      </c>
      <c r="E131" s="42">
        <f>E141</f>
        <v>-472075.66999999993</v>
      </c>
      <c r="F131" s="86"/>
    </row>
    <row r="132" spans="1:6" ht="18" customHeight="1">
      <c r="A132" s="31" t="s">
        <v>124</v>
      </c>
      <c r="B132" s="93"/>
      <c r="C132" s="32"/>
      <c r="D132" s="32"/>
      <c r="E132" s="79"/>
      <c r="F132" s="95"/>
    </row>
    <row r="133" spans="1:6" ht="15.75" customHeight="1">
      <c r="A133" s="9"/>
      <c r="B133" s="97"/>
      <c r="C133" s="2"/>
      <c r="D133" s="2"/>
      <c r="E133" s="22"/>
      <c r="F133" s="86"/>
    </row>
    <row r="134" spans="1:6" ht="17.25" customHeight="1">
      <c r="A134" s="9"/>
      <c r="B134" s="97"/>
      <c r="C134" s="2"/>
      <c r="D134" s="2"/>
      <c r="E134" s="22"/>
      <c r="F134" s="86"/>
    </row>
    <row r="135" spans="1:6" ht="10.5" customHeight="1">
      <c r="A135" s="9"/>
      <c r="B135" s="97"/>
      <c r="C135" s="2"/>
      <c r="D135" s="2"/>
      <c r="E135" s="22"/>
      <c r="F135" s="86"/>
    </row>
    <row r="136" spans="1:6" ht="13.5" customHeight="1">
      <c r="A136" s="9"/>
      <c r="B136" s="97"/>
      <c r="C136" s="2"/>
      <c r="D136" s="2"/>
      <c r="E136" s="22"/>
      <c r="F136" s="86"/>
    </row>
    <row r="137" spans="1:6" ht="1.5" hidden="1" customHeight="1">
      <c r="A137" s="9"/>
      <c r="B137" s="97"/>
      <c r="C137" s="2"/>
      <c r="D137" s="2"/>
      <c r="E137" s="22"/>
      <c r="F137" s="86"/>
    </row>
    <row r="138" spans="1:6" ht="24" customHeight="1">
      <c r="A138" s="9" t="s">
        <v>125</v>
      </c>
      <c r="B138" s="96" t="s">
        <v>126</v>
      </c>
      <c r="C138" s="2" t="s">
        <v>12</v>
      </c>
      <c r="D138" s="2"/>
      <c r="E138" s="22"/>
      <c r="F138" s="86"/>
    </row>
    <row r="139" spans="1:6" ht="24" customHeight="1">
      <c r="A139" s="98" t="s">
        <v>127</v>
      </c>
      <c r="B139" s="97"/>
      <c r="C139" s="2"/>
      <c r="D139" s="2"/>
      <c r="E139" s="22"/>
      <c r="F139" s="86"/>
    </row>
    <row r="140" spans="1:6" ht="18.75" customHeight="1">
      <c r="A140" s="9"/>
      <c r="B140" s="97"/>
      <c r="C140" s="2"/>
      <c r="D140" s="2"/>
      <c r="E140" s="22"/>
      <c r="F140" s="86"/>
    </row>
    <row r="141" spans="1:6" ht="24" customHeight="1">
      <c r="A141" s="9" t="s">
        <v>128</v>
      </c>
      <c r="B141" s="29" t="s">
        <v>129</v>
      </c>
      <c r="C141" s="2" t="s">
        <v>130</v>
      </c>
      <c r="D141" s="41">
        <f ca="1">Лист2!D7-Лист1!D19</f>
        <v>952636.91000000015</v>
      </c>
      <c r="E141" s="41">
        <f ca="1">Лист2!E7-Лист1!E19</f>
        <v>-472075.66999999993</v>
      </c>
      <c r="F141" s="86"/>
    </row>
    <row r="142" spans="1:6" ht="12" customHeight="1">
      <c r="A142" s="188" t="s">
        <v>131</v>
      </c>
      <c r="B142" s="190" t="s">
        <v>132</v>
      </c>
      <c r="C142" s="32"/>
      <c r="D142" s="32"/>
      <c r="E142" s="79"/>
      <c r="F142" s="95"/>
    </row>
    <row r="143" spans="1:6" ht="37.5" customHeight="1">
      <c r="A143" s="189"/>
      <c r="B143" s="191"/>
      <c r="C143" s="2" t="s">
        <v>133</v>
      </c>
      <c r="D143" s="41">
        <f t="shared" ref="D143:E145" si="2">D144</f>
        <v>15042549.760000002</v>
      </c>
      <c r="E143" s="42">
        <f t="shared" si="2"/>
        <v>10381072.34</v>
      </c>
      <c r="F143" s="86"/>
    </row>
    <row r="144" spans="1:6" ht="12" customHeight="1">
      <c r="A144" s="9" t="s">
        <v>134</v>
      </c>
      <c r="B144" s="96" t="s">
        <v>135</v>
      </c>
      <c r="C144" s="2" t="s">
        <v>136</v>
      </c>
      <c r="D144" s="41">
        <f t="shared" si="2"/>
        <v>15042549.760000002</v>
      </c>
      <c r="E144" s="42">
        <f t="shared" si="2"/>
        <v>10381072.34</v>
      </c>
      <c r="F144" s="86"/>
    </row>
    <row r="145" spans="1:6" ht="32.25" customHeight="1">
      <c r="A145" s="9" t="s">
        <v>137</v>
      </c>
      <c r="B145" s="96" t="s">
        <v>138</v>
      </c>
      <c r="C145" s="2" t="s">
        <v>139</v>
      </c>
      <c r="D145" s="41">
        <f t="shared" si="2"/>
        <v>15042549.760000002</v>
      </c>
      <c r="E145" s="42">
        <f t="shared" si="2"/>
        <v>10381072.34</v>
      </c>
      <c r="F145" s="86"/>
    </row>
    <row r="146" spans="1:6" ht="24.75" customHeight="1">
      <c r="A146" s="9" t="s">
        <v>140</v>
      </c>
      <c r="B146" s="96" t="s">
        <v>141</v>
      </c>
      <c r="C146" s="2" t="s">
        <v>142</v>
      </c>
      <c r="D146" s="41">
        <f>D19</f>
        <v>15042549.760000002</v>
      </c>
      <c r="E146" s="42">
        <f>E19</f>
        <v>10381072.34</v>
      </c>
      <c r="F146" s="86"/>
    </row>
    <row r="147" spans="1:6" ht="36" customHeight="1">
      <c r="A147" s="9" t="s">
        <v>143</v>
      </c>
      <c r="B147" s="96" t="s">
        <v>144</v>
      </c>
      <c r="C147" s="99" t="s">
        <v>145</v>
      </c>
      <c r="D147" s="41">
        <f t="shared" ref="D147:E149" si="3">D148</f>
        <v>15995186.670000002</v>
      </c>
      <c r="E147" s="42">
        <f t="shared" si="3"/>
        <v>9908996.6699999999</v>
      </c>
      <c r="F147" s="86"/>
    </row>
    <row r="148" spans="1:6" ht="33" customHeight="1">
      <c r="A148" s="9" t="s">
        <v>146</v>
      </c>
      <c r="B148" s="29" t="s">
        <v>147</v>
      </c>
      <c r="C148" s="100" t="s">
        <v>148</v>
      </c>
      <c r="D148" s="41">
        <f t="shared" si="3"/>
        <v>15995186.670000002</v>
      </c>
      <c r="E148" s="42">
        <f t="shared" si="3"/>
        <v>9908996.6699999999</v>
      </c>
      <c r="F148" s="101"/>
    </row>
    <row r="149" spans="1:6" ht="33" customHeight="1">
      <c r="A149" s="9" t="s">
        <v>149</v>
      </c>
      <c r="B149" s="29" t="s">
        <v>150</v>
      </c>
      <c r="C149" s="2" t="s">
        <v>151</v>
      </c>
      <c r="D149" s="41">
        <f t="shared" si="3"/>
        <v>15995186.670000002</v>
      </c>
      <c r="E149" s="42">
        <f t="shared" si="3"/>
        <v>9908996.6699999999</v>
      </c>
      <c r="F149" s="86" t="s">
        <v>12</v>
      </c>
    </row>
    <row r="150" spans="1:6" ht="39" customHeight="1" thickBot="1">
      <c r="A150" s="9" t="s">
        <v>152</v>
      </c>
      <c r="B150" s="102" t="s">
        <v>135</v>
      </c>
      <c r="C150" s="103" t="s">
        <v>151</v>
      </c>
      <c r="D150" s="41">
        <f ca="1">Лист2!D7</f>
        <v>15995186.670000002</v>
      </c>
      <c r="E150" s="42">
        <f ca="1">Лист2!E7</f>
        <v>9908996.6699999999</v>
      </c>
      <c r="F150" s="104" t="s">
        <v>12</v>
      </c>
    </row>
    <row r="151" spans="1:6" ht="7.5" customHeight="1">
      <c r="A151" s="31"/>
      <c r="B151" s="33"/>
      <c r="C151" s="19"/>
      <c r="D151" s="19"/>
      <c r="E151" s="19"/>
      <c r="F151" s="19"/>
    </row>
    <row r="152" spans="1:6" ht="14.25" customHeight="1">
      <c r="A152" s="18" t="s">
        <v>153</v>
      </c>
      <c r="B152" s="33"/>
      <c r="C152" s="192" t="s">
        <v>159</v>
      </c>
      <c r="D152" s="192"/>
      <c r="E152" s="19"/>
      <c r="F152" s="19"/>
    </row>
    <row r="153" spans="1:6" ht="9.75" customHeight="1">
      <c r="A153" s="12" t="s">
        <v>154</v>
      </c>
      <c r="B153" s="33"/>
      <c r="C153" s="19"/>
      <c r="D153" s="19"/>
      <c r="E153" s="19"/>
      <c r="F153" s="19"/>
    </row>
    <row r="154" spans="1:6" ht="6" customHeight="1">
      <c r="A154" s="12"/>
      <c r="B154" s="33"/>
      <c r="C154" s="19"/>
      <c r="D154" s="19"/>
      <c r="E154" s="19"/>
      <c r="F154" s="19"/>
    </row>
    <row r="155" spans="1:6" ht="10.5" customHeight="1">
      <c r="A155" s="18" t="s">
        <v>233</v>
      </c>
      <c r="B155" s="33"/>
      <c r="C155" s="19"/>
      <c r="D155" s="19"/>
      <c r="E155" s="19"/>
      <c r="F155" s="19"/>
    </row>
    <row r="156" spans="1:6" ht="9.75" customHeight="1">
      <c r="A156" s="12" t="s">
        <v>155</v>
      </c>
      <c r="B156" s="33"/>
      <c r="C156" s="19"/>
      <c r="D156" s="19"/>
      <c r="E156" s="19"/>
      <c r="F156" s="19"/>
    </row>
    <row r="157" spans="1:6" ht="12.75" customHeight="1">
      <c r="A157" s="12" t="s">
        <v>156</v>
      </c>
      <c r="B157" s="33"/>
      <c r="C157" s="105" t="s">
        <v>157</v>
      </c>
      <c r="D157" s="19"/>
      <c r="E157" s="19"/>
      <c r="F157" s="19"/>
    </row>
    <row r="158" spans="1:6" ht="10.5" customHeight="1">
      <c r="A158" s="12" t="s">
        <v>158</v>
      </c>
      <c r="B158" s="33"/>
      <c r="C158" s="19"/>
      <c r="D158" s="19"/>
      <c r="E158" s="19"/>
      <c r="F158" s="19"/>
    </row>
    <row r="159" spans="1:6" ht="12" customHeight="1">
      <c r="A159" s="12"/>
      <c r="B159" s="33"/>
      <c r="C159" s="19"/>
      <c r="D159" s="19"/>
      <c r="E159" s="19"/>
      <c r="F159" s="19"/>
    </row>
    <row r="160" spans="1:6" ht="9.75" customHeight="1">
      <c r="A160" s="106" t="s">
        <v>282</v>
      </c>
      <c r="B160" s="33"/>
      <c r="C160" s="19"/>
      <c r="D160" s="19"/>
      <c r="E160" s="19"/>
    </row>
    <row r="161" spans="1:6" ht="12.75" customHeight="1">
      <c r="A161" s="31"/>
      <c r="B161" s="33"/>
      <c r="C161" s="19"/>
      <c r="D161" s="19"/>
      <c r="E161"/>
    </row>
    <row r="162" spans="1:6" ht="12.75" customHeight="1">
      <c r="A162" s="31"/>
      <c r="B162" s="33"/>
      <c r="C162" s="19"/>
      <c r="D162" s="19"/>
      <c r="E162" s="19"/>
    </row>
    <row r="163" spans="1:6" ht="12.75" customHeight="1">
      <c r="A163" s="31"/>
      <c r="B163" s="33"/>
      <c r="C163" s="19"/>
      <c r="D163" s="19"/>
      <c r="E163" s="19"/>
      <c r="F163" s="19"/>
    </row>
    <row r="164" spans="1:6" ht="12.75" customHeight="1"/>
    <row r="165" spans="1:6" ht="12.75" customHeight="1"/>
    <row r="166" spans="1:6" ht="12.75" customHeight="1"/>
    <row r="167" spans="1:6" ht="22.5" customHeight="1"/>
    <row r="168" spans="1:6" ht="11.25" customHeight="1"/>
    <row r="169" spans="1:6" ht="11.25" customHeight="1"/>
    <row r="170" spans="1:6" ht="11.25" customHeight="1"/>
    <row r="171" spans="1:6" ht="11.25" customHeight="1"/>
    <row r="172" spans="1:6" ht="11.25" customHeight="1"/>
    <row r="173" spans="1:6" ht="11.25" customHeight="1"/>
    <row r="174" spans="1:6" ht="11.25" customHeight="1"/>
    <row r="175" spans="1:6" ht="11.25" customHeight="1"/>
    <row r="176" spans="1: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23.25" customHeight="1"/>
    <row r="189" ht="9.9499999999999993" customHeight="1"/>
    <row r="190" ht="12.75" customHeight="1"/>
  </sheetData>
  <mergeCells count="3">
    <mergeCell ref="A142:A143"/>
    <mergeCell ref="B142:B143"/>
    <mergeCell ref="C152:D152"/>
  </mergeCells>
  <phoneticPr fontId="3" type="noConversion"/>
  <printOptions gridLinesSet="0"/>
  <pageMargins left="0.78740157480314965" right="0.59055118110236227" top="0.59055118110236227" bottom="0.59055118110236227" header="0" footer="0"/>
  <pageSetup paperSize="9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Лист17</vt:lpstr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Admin</cp:lastModifiedBy>
  <cp:lastPrinted>2024-10-01T05:02:31Z</cp:lastPrinted>
  <dcterms:created xsi:type="dcterms:W3CDTF">1999-06-18T11:49:53Z</dcterms:created>
  <dcterms:modified xsi:type="dcterms:W3CDTF">2024-10-01T05:04:30Z</dcterms:modified>
</cp:coreProperties>
</file>